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0" yWindow="30" windowWidth="15195" windowHeight="9210" activeTab="0"/>
  </bookViews>
  <sheets>
    <sheet name="Смета  (2)" sheetId="1" r:id="rId1"/>
  </sheets>
  <definedNames/>
  <calcPr fullCalcOnLoad="1" refMode="R1C1"/>
</workbook>
</file>

<file path=xl/sharedStrings.xml><?xml version="1.0" encoding="utf-8"?>
<sst xmlns="http://schemas.openxmlformats.org/spreadsheetml/2006/main" count="506" uniqueCount="248">
  <si>
    <t>№ п.п.</t>
  </si>
  <si>
    <t>Общая стоимость</t>
  </si>
  <si>
    <t>работа</t>
  </si>
  <si>
    <t>НАИМЕНОВАНИЕ РАБОТ МАТЕРИАЛ</t>
  </si>
  <si>
    <t>матер.</t>
  </si>
  <si>
    <t>Ед. изм.</t>
  </si>
  <si>
    <t>Кол-во.</t>
  </si>
  <si>
    <t>Итого работ</t>
  </si>
  <si>
    <t>Всего</t>
  </si>
  <si>
    <t>Итого материалов</t>
  </si>
  <si>
    <t>м2</t>
  </si>
  <si>
    <t>меш.</t>
  </si>
  <si>
    <t>канистра</t>
  </si>
  <si>
    <t>шт.</t>
  </si>
  <si>
    <t>м.п.</t>
  </si>
  <si>
    <t>Монтаж, подключение розетки, выключателя</t>
  </si>
  <si>
    <t>Коробка установ.без крышки d=70 гл.40 / КМ-205</t>
  </si>
  <si>
    <t>Прокладка эл. кабеля с крепление (сечением до 2,5 мм)</t>
  </si>
  <si>
    <t>м.п</t>
  </si>
  <si>
    <t>Кабель NYM 3х1,5</t>
  </si>
  <si>
    <t>Стены</t>
  </si>
  <si>
    <t>Сверление сквозных отверстий в железобетонной стене до ø 25 мм</t>
  </si>
  <si>
    <t>уп.</t>
  </si>
  <si>
    <t>м.пог.</t>
  </si>
  <si>
    <t>Сверление отверстий в кафельной плитке Д=до 50 мм</t>
  </si>
  <si>
    <t>Монтаж вент. Решеток</t>
  </si>
  <si>
    <t>лист</t>
  </si>
  <si>
    <t>ППН Стандарт 27х28 3м 0,50мм</t>
  </si>
  <si>
    <t>Монтаж, подключение встраиваемых (точечных) светильников</t>
  </si>
  <si>
    <t>Разметка отверстия под электроточку</t>
  </si>
  <si>
    <t>Сверление сквозных отверстий в гипсолитовой (пенобетонной) стене до ø 16 мм</t>
  </si>
  <si>
    <t>Монтаж, подключение вентилятора</t>
  </si>
  <si>
    <t>Устройство штробы под трубопровод в железобетонной стене (до 40 мм)</t>
  </si>
  <si>
    <t>Прокладка металлопластиковых труб водоснабжения и отопления</t>
  </si>
  <si>
    <t>Прокладка пластиковых канализационных труб</t>
  </si>
  <si>
    <t>Установка, подключение водорозетки</t>
  </si>
  <si>
    <t>Водорозетки</t>
  </si>
  <si>
    <t>Установка унитаза, биде с подключением</t>
  </si>
  <si>
    <t xml:space="preserve">Установка ванны (акриловая) с подключением </t>
  </si>
  <si>
    <t>Установка раковины с подключением</t>
  </si>
  <si>
    <t>Установка смесителя с подключением</t>
  </si>
  <si>
    <t>Установка стойки душа (душевая гарнитура) с подключением</t>
  </si>
  <si>
    <t>Заделка штроб шириной менее 80 мм</t>
  </si>
  <si>
    <t>Бетоконтакт</t>
  </si>
  <si>
    <t>банка.</t>
  </si>
  <si>
    <t>Клей для плитки Крепс усиленный</t>
  </si>
  <si>
    <t>Грунтовка стен бетоконтактом</t>
  </si>
  <si>
    <t>Сверление отверстий в кафельной плитке Д=более 70 мм</t>
  </si>
  <si>
    <t>Устройство откосов из ГКЛ по м/к (шириной до 400мм)</t>
  </si>
  <si>
    <t>Ошкуривание поверхности потолка</t>
  </si>
  <si>
    <t>Грунтовка потолка 2 слоя</t>
  </si>
  <si>
    <t>Окраска потолков в 2 слоя</t>
  </si>
  <si>
    <t>Шпаклевание стыков откосов ГКЛ с проклейкой малярной лентой</t>
  </si>
  <si>
    <t>Лента самоклеющаяся 153м</t>
  </si>
  <si>
    <t>Спец магниты</t>
  </si>
  <si>
    <t>комп.</t>
  </si>
  <si>
    <t>Сплошное шпаклевание стен 2 слоя</t>
  </si>
  <si>
    <t>Ошкуривание поверхности стен</t>
  </si>
  <si>
    <t>Ветонит LR+ (шпатлевка для сух.помещений),25кг</t>
  </si>
  <si>
    <t>Оклейка стеклотканевой сеткой стен</t>
  </si>
  <si>
    <t>рул.</t>
  </si>
  <si>
    <t>Гидроизоляция</t>
  </si>
  <si>
    <t>Прочие работы</t>
  </si>
  <si>
    <t>Оштукатуривание откосов шириной до 400 мм (средний слой 20 мм)</t>
  </si>
  <si>
    <t>Сплошное шпаклевание откосов шириной до 400 мм с монтажом металлического перфорированного уголка в 2 слоя</t>
  </si>
  <si>
    <t>Ошкуривание поверхности откосов</t>
  </si>
  <si>
    <t>Оклейка откосов обоями (до 400 мм)</t>
  </si>
  <si>
    <t>Монтаж пластикового уголка</t>
  </si>
  <si>
    <t>Пластиковый уголок</t>
  </si>
  <si>
    <t>Монтаж порожков</t>
  </si>
  <si>
    <t>Силикон сантехнический</t>
  </si>
  <si>
    <t>Монтаж, подключение подвесного светильника</t>
  </si>
  <si>
    <t>Устройство штробы под эл. кабель в железобетонной стене шириной до 20 мм</t>
  </si>
  <si>
    <t>Прокладка слаботочного кабеля</t>
  </si>
  <si>
    <t>Кабель TV SAT 50M CAVEL</t>
  </si>
  <si>
    <t xml:space="preserve">Установка, подключение фильтра тонкой очистки </t>
  </si>
  <si>
    <t>Оклейка потолка флизелиновыми обоями</t>
  </si>
  <si>
    <t>Ошкуривание поверхности потолка 2 слоя</t>
  </si>
  <si>
    <t>Оклейка стеклотканевой сеткой потолков</t>
  </si>
  <si>
    <t>Сплошное шпаклевание откосов шириной до 400 мм с монтажом металлического перфорированного уголка в 1 слой</t>
  </si>
  <si>
    <t>Аллюминевый уголок</t>
  </si>
  <si>
    <t>Грунтовка откосов</t>
  </si>
  <si>
    <t>Окраска откосов (шириной до 400 мм) в 2 слоя</t>
  </si>
  <si>
    <t>Грунтовка стен 2 слоя</t>
  </si>
  <si>
    <t>Монтаж 2-х уровневого фальш-потолка из ГКЛ на металлокаркасе</t>
  </si>
  <si>
    <t>Шпаклевание стыков ГКЛ с проклейкой малярной лентой</t>
  </si>
  <si>
    <t>Монтаж перегородок из ГКЛ на металлокаркасе в 1слой</t>
  </si>
  <si>
    <t>Устройство откосов из ГКЛ по м/к (шириной более 400мм)</t>
  </si>
  <si>
    <t>Полы</t>
  </si>
  <si>
    <t>Монтаж теплых полов (электрические)</t>
  </si>
  <si>
    <t>меш</t>
  </si>
  <si>
    <t>Монтаж подоконника</t>
  </si>
  <si>
    <t>Устройство гнезд под монтажные коробки в железобетонной стене (Д=до 70 мм)</t>
  </si>
  <si>
    <t>Устройство гнезд под монтажные коробки в гипроке  (Д=до 70 мм)</t>
  </si>
  <si>
    <t>Кабель NYM 3х2,5</t>
  </si>
  <si>
    <t>Монтаж, подключение компьютерной розетки 5Е</t>
  </si>
  <si>
    <t>Демонтажные работы по электропроводке</t>
  </si>
  <si>
    <t>Эл. щита более 12 групп</t>
  </si>
  <si>
    <t>Распайка проводов в коробках</t>
  </si>
  <si>
    <t>Подключение вводного эл. кабеля в этажном щите</t>
  </si>
  <si>
    <t>Подключение ТV кабеля в этажном щите</t>
  </si>
  <si>
    <t>Монтаж телевизионного разветвления</t>
  </si>
  <si>
    <t>Монтаж, подключение бра настенных</t>
  </si>
  <si>
    <t>Монтаж, подключение звонка + кнопки звонка</t>
  </si>
  <si>
    <t xml:space="preserve">Монтаж, подключение переключателей, регуляторов теплых полов
</t>
  </si>
  <si>
    <t>Сверление сквозных отверстий в железобетонной стене  Д до 30 мм</t>
  </si>
  <si>
    <t>Труба металлопластиковая 20мм HEN_CO 36012</t>
  </si>
  <si>
    <t>Фитинг для присоед м/пл трубы 16</t>
  </si>
  <si>
    <t>Установка, подключение коллектора</t>
  </si>
  <si>
    <t xml:space="preserve"> Фильтра тонкой очистки </t>
  </si>
  <si>
    <t xml:space="preserve"> Фильтра грубой очистки </t>
  </si>
  <si>
    <t>Электромонтажные работы</t>
  </si>
  <si>
    <t>Устройство штробы под эл. кабель в гипсолитовой стене шириной до 20 мм</t>
  </si>
  <si>
    <t>Устройство гнезд под монтажные коробки по гипсолиту (пенобетону)</t>
  </si>
  <si>
    <t>Прокладка электрокабеля с креплением (сечением свыше 2,5 мм)</t>
  </si>
  <si>
    <t>Изготовление отверстия в потолке (гипрок, панельный и т.д.) под светильник</t>
  </si>
  <si>
    <t>Сантехнические работы</t>
  </si>
  <si>
    <t>Сверление отверстий в гипсолитовой стене (Д = до 70мм)</t>
  </si>
  <si>
    <t>Кабель NYM 3х6</t>
  </si>
  <si>
    <t>Установка, подключение водоочистного фильтра грубой очистки</t>
  </si>
  <si>
    <t>Установка, подключение шарового крана, водосчетчиков</t>
  </si>
  <si>
    <t>Заделка штроб шириной более 80 мм</t>
  </si>
  <si>
    <t xml:space="preserve"> Гипс Г-6, 35кг</t>
  </si>
  <si>
    <t xml:space="preserve">                Ротбанд (штукатурка гипсовая), 30кг</t>
  </si>
  <si>
    <t>Устройство штробы под эл. кабель в железобетонной стене шириной более 40 мм</t>
  </si>
  <si>
    <t>Оштукатуривание стен смесью по маякам (средний слой 30 мм)</t>
  </si>
  <si>
    <t xml:space="preserve">       Дюбель NAT 6 (800шт) "Sormat"</t>
  </si>
  <si>
    <t>Оштукатуривание потолков без маяков (средний слой 20 мм)</t>
  </si>
  <si>
    <t>Сплошное шпаклевание потолков в 1 слой</t>
  </si>
  <si>
    <t xml:space="preserve">    Силикон акриловый</t>
  </si>
  <si>
    <t>Лента фибергум</t>
  </si>
  <si>
    <t>Устройство закладных под мебель,радиатор и т.д.</t>
  </si>
  <si>
    <t xml:space="preserve">    ГКЛ Knauf  2500х1200х12,5мм</t>
  </si>
  <si>
    <t>Окраска труб</t>
  </si>
  <si>
    <t>Краска для радиаторов</t>
  </si>
  <si>
    <t>Просиликонивание стыков окон и т.д.</t>
  </si>
  <si>
    <t>Шпаклевание стыков и швов галтелей, плинтусов</t>
  </si>
  <si>
    <t>Потолок</t>
  </si>
  <si>
    <t>Затяжка кабеля в гофру</t>
  </si>
  <si>
    <t xml:space="preserve">     Труба ПВХ 20мм гофрир.с зондом 100м</t>
  </si>
  <si>
    <t>Укладка керамогранита (до 25 мм разм.40х40)</t>
  </si>
  <si>
    <t>Оклейка стен сложными обоями (фотообои, тонкие обои и т.д.)</t>
  </si>
  <si>
    <t>Оклейка стен декоративными обоями</t>
  </si>
  <si>
    <t>Укладка теплошумоизоляции (минвата)</t>
  </si>
  <si>
    <t xml:space="preserve">Устройство гидроизоляции  </t>
  </si>
  <si>
    <t>комп</t>
  </si>
  <si>
    <t>Финишная шпаклевка Sadolin maxi</t>
  </si>
  <si>
    <t>ведро .</t>
  </si>
  <si>
    <t>Окраска откосов (шириной до 400 мм) в 3 слоя</t>
  </si>
  <si>
    <t>Шаровый кран</t>
  </si>
  <si>
    <t>Сплошное шпаклевание откосов шириной свыше 400 мм с монтажом металлического перфорированного уголка в 2 слоя</t>
  </si>
  <si>
    <t xml:space="preserve">       Изовер ЗвукоЗащита 1170х610х50 (14,27м.кв.)</t>
  </si>
  <si>
    <t>Оштукатуривание стен без маяков (средний слой 20 мм)</t>
  </si>
  <si>
    <t>Сплошное шпаклевание потолков в 2 слоя</t>
  </si>
  <si>
    <t>Окраска потолков в 3 слоя</t>
  </si>
  <si>
    <t>Сплошное шпаклевание откосов шириной свыше 400 мм с монтажом металлического перфорированного уголка в 1 слой</t>
  </si>
  <si>
    <t xml:space="preserve">    Ветонит ЛР + (Вебер.Ветонит) (белая шпаклевка для сухих помещений), 25кг</t>
  </si>
  <si>
    <t xml:space="preserve"> Ротбанд (штукатурка гипсовая), 30кг</t>
  </si>
  <si>
    <t xml:space="preserve">        Пена монтажная "Mastertex" проф.750мл</t>
  </si>
  <si>
    <t>Подоконник</t>
  </si>
  <si>
    <t>Установка полотенцесушителя с подключением</t>
  </si>
  <si>
    <t>Облицовка откосов шириной до 400 мм керамическим гранитом</t>
  </si>
  <si>
    <t>Подрезка края керамогранита под углом 45 градусов</t>
  </si>
  <si>
    <t>Монтаж светодиодной подсветки с трансформаторами тока и пропайкой</t>
  </si>
  <si>
    <t>Демонтажные и подготовительные работы</t>
  </si>
  <si>
    <t>Демонтаж наличника</t>
  </si>
  <si>
    <t>Демонтаж плинтусов</t>
  </si>
  <si>
    <t>Демонтаж легких конструкций (гипсокартон и т.д.)</t>
  </si>
  <si>
    <t>Демонтаж штучного паркета,линолеума, ковролина</t>
  </si>
  <si>
    <t>Погрузка строительного мусора  в мешки</t>
  </si>
  <si>
    <t>Мешки строительные</t>
  </si>
  <si>
    <t>Демонтаж дверей</t>
  </si>
  <si>
    <t xml:space="preserve">Демонтаж кафельной плитки </t>
  </si>
  <si>
    <t>Удаление обоев со стен</t>
  </si>
  <si>
    <t>Удаление обоев со стен (сложноудалимые)</t>
  </si>
  <si>
    <t>Демонтаж сантехники, труб</t>
  </si>
  <si>
    <t>Слом из железобетона толщиной до 150мм с упаковкой в мешки</t>
  </si>
  <si>
    <t>Демонтаж оконного проема</t>
  </si>
  <si>
    <t>Демонтаж деревянных полов на лагах</t>
  </si>
  <si>
    <t>Снятие гардин</t>
  </si>
  <si>
    <t>Демонтаж радиаторов отопления (без сохранения)</t>
  </si>
  <si>
    <t xml:space="preserve"> Подвес прямой 60х27 Кнауф 0,9-1 мм</t>
  </si>
  <si>
    <t xml:space="preserve">     Соединитель  одноур.60х27 "краб" Стандарт 0,9-1 мм</t>
  </si>
  <si>
    <t xml:space="preserve">       Соединитель - удлинитель 60х27</t>
  </si>
  <si>
    <t>Размывка потолка от мела</t>
  </si>
  <si>
    <t>Оклейка откосов обоями (более 400 мм)</t>
  </si>
  <si>
    <t xml:space="preserve">Укладка керамогранита </t>
  </si>
  <si>
    <t>Окраска откосов (шириной более 400 мм) в 3 слоя</t>
  </si>
  <si>
    <t>Устройство гидроизоляции полов с/узла в 2 слоя</t>
  </si>
  <si>
    <t>Устройство гидроизоляции  стыков и примыканий</t>
  </si>
  <si>
    <t xml:space="preserve">               Гидроизоляция Гидроласт П 15 кг</t>
  </si>
  <si>
    <t>Устройство цементной стяжки 50мм</t>
  </si>
  <si>
    <t xml:space="preserve">       Петролит ЦПС -150 (цементно-песчаная смесь), 25кг</t>
  </si>
  <si>
    <t xml:space="preserve">  Сетка арматурная   3,0х1м  d=4  яч.100х100мм </t>
  </si>
  <si>
    <t xml:space="preserve">Арматура </t>
  </si>
  <si>
    <t>Выставление маячков</t>
  </si>
  <si>
    <t xml:space="preserve"> Саморезы ГМ 3,5х35мм (200шт)</t>
  </si>
  <si>
    <t xml:space="preserve">     Саморезы "клопы" 4,2х16мм (200шт)</t>
  </si>
  <si>
    <t xml:space="preserve">       Дюбель NAT 6 (100шт) "Sormat"</t>
  </si>
  <si>
    <t>Засыпка керамзита (в сухую)</t>
  </si>
  <si>
    <t>м3</t>
  </si>
  <si>
    <t>Керамзит фр.10-20 мм   29,5 кг</t>
  </si>
  <si>
    <t>Установка деревянного плинтуса</t>
  </si>
  <si>
    <t>Жидкий пластик для шелей</t>
  </si>
  <si>
    <t>Поклейка галтелей полиуретановые</t>
  </si>
  <si>
    <t>Поклейка галтелей полиуретановые на саморезы</t>
  </si>
  <si>
    <t>Окраска галтели в 2 слоя</t>
  </si>
  <si>
    <t xml:space="preserve">Монтаж и сборка распределительного эл. щита </t>
  </si>
  <si>
    <t xml:space="preserve">УЗО </t>
  </si>
  <si>
    <t>Счетчик</t>
  </si>
  <si>
    <t xml:space="preserve">Автоматы </t>
  </si>
  <si>
    <t>Канализационная труба и переходы</t>
  </si>
  <si>
    <t>Установка радиатора отопления</t>
  </si>
  <si>
    <t>Коллектор с шар кранами 4 вых</t>
  </si>
  <si>
    <t>Сварка стояка отопления, водоснабжения (без отключения)</t>
  </si>
  <si>
    <t xml:space="preserve">Переходник </t>
  </si>
  <si>
    <t xml:space="preserve">Уг пресс с крепл </t>
  </si>
  <si>
    <t>Установка байпаса с 3-мя кранами</t>
  </si>
  <si>
    <t>Грунтование пола 2 слоя</t>
  </si>
  <si>
    <t xml:space="preserve">  ПП 60х27 3 м  Expert 0,60 ммм</t>
  </si>
  <si>
    <t xml:space="preserve">            ППН 27х28 3 м  Expert 0,60 мм</t>
  </si>
  <si>
    <t xml:space="preserve"> Саморезы ГМ 3,5х25мм (1000шт)</t>
  </si>
  <si>
    <t xml:space="preserve">     Саморезы "клопы" 4,2х13мм (1000шт)</t>
  </si>
  <si>
    <t xml:space="preserve">   Лента уплотнительная Дихтунгсбанд 3х50 мм 30 м</t>
  </si>
  <si>
    <t xml:space="preserve">            Обои под окраску флизелиновые гладкие Mарбург 150 гр/м2 25х1,06 м 9769</t>
  </si>
  <si>
    <t xml:space="preserve">        Клей Quelyd Intisse флизелиновый для обоев 300гр.</t>
  </si>
  <si>
    <t xml:space="preserve">            ГКЛ Knauf  3000х1200х12,5мм</t>
  </si>
  <si>
    <t xml:space="preserve">  Сетка стеклотканевая Rigor ячейка 2х2 мм, рулон 1х50 м Профи</t>
  </si>
  <si>
    <t xml:space="preserve">  Профиль углозащитный (алюминиевый) 20х20 мм, 3 м</t>
  </si>
  <si>
    <t xml:space="preserve">          Грунт упрочняющий концентрат Плитонит 10 л</t>
  </si>
  <si>
    <t xml:space="preserve">        Аквастоп Bio концентрат Эскаро 10 л</t>
  </si>
  <si>
    <t xml:space="preserve">  Профиль Маячок 6 мм, 3 м</t>
  </si>
  <si>
    <t xml:space="preserve">  ПН 66х30 3 м Expert 0,60 мм</t>
  </si>
  <si>
    <t xml:space="preserve">                    ПС 66х37 3 м Expert 0,60 мм</t>
  </si>
  <si>
    <t>Изготовление экрана ванной с облицовкой плиткой и устройством скрытого лючка</t>
  </si>
  <si>
    <t xml:space="preserve">        Пленка техническая (рукав-1,5м) 150мк</t>
  </si>
  <si>
    <t xml:space="preserve">            Кабель компьютерный FTP (экранированный) 4х2х0,51, 5е, Nexans</t>
  </si>
  <si>
    <t xml:space="preserve">      Фанера 15мм</t>
  </si>
  <si>
    <t>Монтаж полиуретановых вставок</t>
  </si>
  <si>
    <t>Монтаж потолка из ГКЛ сложной конфигурации</t>
  </si>
  <si>
    <t xml:space="preserve">           Гибкий профиль Flext</t>
  </si>
  <si>
    <t>Монтаж лючка из ГКЛ для доступа к канализации с облицовкой кафельной плиткой и устройством силиконовой прокладки (S= до 0.25 м2)</t>
  </si>
  <si>
    <t>Установка  монтажных коробок</t>
  </si>
  <si>
    <t>Монтаж прямого фальш-потолка из ГКЛ на металлокаркасе</t>
  </si>
  <si>
    <t>Монтаж ГКЛ по стенам</t>
  </si>
  <si>
    <t>Устройство ниши под электрощит более 12 групп в кирпичной стене</t>
  </si>
  <si>
    <t>Монтаж, подключение электроплиты или духового шкафа, варочной поверхности</t>
  </si>
  <si>
    <t>Стоимость за единицу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</si>
</sst>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0_р_."/>
    <numFmt numFmtId="175" formatCode="_-* #,##0.0_р_._-;\-* #,##0.0_р_._-;_-* &quot;-&quot;_р_._-;_-@_-"/>
    <numFmt numFmtId="176" formatCode="#,##0.0_р_."/>
    <numFmt numFmtId="177" formatCode="#,##0_р_."/>
    <numFmt numFmtId="178" formatCode="#,##0.000_р_."/>
    <numFmt numFmtId="179" formatCode="0.0%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[$-FC19]d\ mmmm\ yyyy\ &quot;г.&quot;"/>
    <numFmt numFmtId="186" formatCode="000000"/>
    <numFmt numFmtId="187" formatCode="#,##0&quot;р.&quot;"/>
  </numFmts>
  <fonts count="47">
    <font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right" vertical="center"/>
    </xf>
    <xf numFmtId="184" fontId="3" fillId="0" borderId="0" xfId="0" applyNumberFormat="1" applyFont="1" applyAlignment="1">
      <alignment/>
    </xf>
    <xf numFmtId="0" fontId="6" fillId="33" borderId="15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0" fontId="7" fillId="33" borderId="12" xfId="0" applyFont="1" applyFill="1" applyBorder="1" applyAlignment="1">
      <alignment horizontal="center" vertical="center" wrapText="1"/>
    </xf>
    <xf numFmtId="4" fontId="0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4" fontId="3" fillId="0" borderId="0" xfId="0" applyNumberFormat="1" applyFont="1" applyAlignment="1">
      <alignment/>
    </xf>
    <xf numFmtId="0" fontId="6" fillId="33" borderId="13" xfId="0" applyFont="1" applyFill="1" applyBorder="1" applyAlignment="1">
      <alignment vertical="center" wrapText="1"/>
    </xf>
    <xf numFmtId="4" fontId="2" fillId="33" borderId="13" xfId="0" applyNumberFormat="1" applyFont="1" applyFill="1" applyBorder="1" applyAlignment="1">
      <alignment horizontal="right" vertical="center"/>
    </xf>
    <xf numFmtId="4" fontId="3" fillId="33" borderId="14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right" vertical="center"/>
    </xf>
    <xf numFmtId="4" fontId="2" fillId="33" borderId="12" xfId="0" applyNumberFormat="1" applyFont="1" applyFill="1" applyBorder="1" applyAlignment="1">
      <alignment horizontal="right" vertical="center"/>
    </xf>
    <xf numFmtId="4" fontId="3" fillId="33" borderId="14" xfId="0" applyNumberFormat="1" applyFont="1" applyFill="1" applyBorder="1" applyAlignment="1">
      <alignment horizontal="right" vertical="center"/>
    </xf>
    <xf numFmtId="177" fontId="3" fillId="33" borderId="12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 wrapText="1"/>
    </xf>
    <xf numFmtId="0" fontId="10" fillId="34" borderId="15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right" vertical="center" wrapText="1" shrinkToFit="1"/>
    </xf>
    <xf numFmtId="0" fontId="8" fillId="33" borderId="13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vertical="center"/>
    </xf>
    <xf numFmtId="49" fontId="1" fillId="33" borderId="13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177" fontId="3" fillId="0" borderId="10" xfId="0" applyNumberFormat="1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vertical="center"/>
    </xf>
    <xf numFmtId="4" fontId="6" fillId="33" borderId="13" xfId="0" applyNumberFormat="1" applyFont="1" applyFill="1" applyBorder="1" applyAlignment="1">
      <alignment vertical="center"/>
    </xf>
    <xf numFmtId="4" fontId="12" fillId="0" borderId="10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5"/>
  <sheetViews>
    <sheetView tabSelected="1" zoomScalePageLayoutView="0" workbookViewId="0" topLeftCell="A1">
      <selection activeCell="G7" sqref="G7:G8"/>
      <selection activeCell="A1" sqref="A1"/>
    </sheetView>
  </sheetViews>
  <sheetFormatPr defaultColWidth="9.00390625" defaultRowHeight="12.75"/>
  <cols>
    <col min="1" max="1" width="4.25390625" style="26" customWidth="1"/>
    <col min="2" max="2" width="53.375" style="26" customWidth="1"/>
    <col min="3" max="3" width="9.125" style="26" customWidth="1"/>
    <col min="4" max="4" width="11.00390625" style="28" customWidth="1"/>
    <col min="5" max="5" width="10.125" style="28" customWidth="1"/>
    <col min="6" max="6" width="9.75390625" style="28" customWidth="1"/>
    <col min="7" max="7" width="12.375" style="28" customWidth="1"/>
    <col min="8" max="8" width="15.125" style="28" customWidth="1"/>
    <col min="10" max="10" width="10.125" style="0" customWidth="1"/>
  </cols>
  <sheetData>
    <row r="1" spans="1:8" ht="31.5" customHeight="1">
      <c r="A1" s="71" t="s">
        <v>0</v>
      </c>
      <c r="B1" s="72" t="s">
        <v>3</v>
      </c>
      <c r="C1" s="64" t="s">
        <v>5</v>
      </c>
      <c r="D1" s="65" t="s">
        <v>6</v>
      </c>
      <c r="E1" s="66" t="s">
        <v>247</v>
      </c>
      <c r="F1" s="66"/>
      <c r="G1" s="67" t="s">
        <v>1</v>
      </c>
      <c r="H1" s="68"/>
    </row>
    <row r="2" spans="1:8" ht="12.75">
      <c r="A2" s="64"/>
      <c r="B2" s="73"/>
      <c r="C2" s="64"/>
      <c r="D2" s="65"/>
      <c r="E2" s="4" t="s">
        <v>2</v>
      </c>
      <c r="F2" s="4" t="s">
        <v>4</v>
      </c>
      <c r="G2" s="5" t="s">
        <v>2</v>
      </c>
      <c r="H2" s="6" t="s">
        <v>4</v>
      </c>
    </row>
    <row r="3" spans="1:8" ht="15">
      <c r="A3" s="12">
        <v>1</v>
      </c>
      <c r="B3" s="39" t="s">
        <v>164</v>
      </c>
      <c r="C3" s="21"/>
      <c r="D3" s="57"/>
      <c r="E3" s="57"/>
      <c r="F3" s="57"/>
      <c r="G3" s="57"/>
      <c r="H3" s="58"/>
    </row>
    <row r="4" spans="1:8" s="18" customFormat="1" ht="12.75">
      <c r="A4" s="12">
        <v>2</v>
      </c>
      <c r="B4" s="22" t="s">
        <v>165</v>
      </c>
      <c r="C4" s="7" t="s">
        <v>14</v>
      </c>
      <c r="D4" s="6">
        <v>45</v>
      </c>
      <c r="E4" s="17">
        <v>20</v>
      </c>
      <c r="F4" s="19"/>
      <c r="G4" s="17">
        <f>E4*D4</f>
        <v>900</v>
      </c>
      <c r="H4" s="19"/>
    </row>
    <row r="5" spans="1:8" s="18" customFormat="1" ht="12.75">
      <c r="A5" s="12">
        <v>3</v>
      </c>
      <c r="B5" s="22" t="s">
        <v>166</v>
      </c>
      <c r="C5" s="7" t="s">
        <v>14</v>
      </c>
      <c r="D5" s="6">
        <v>80</v>
      </c>
      <c r="E5" s="17">
        <v>20</v>
      </c>
      <c r="F5" s="19"/>
      <c r="G5" s="17">
        <f>E5*D5</f>
        <v>1600</v>
      </c>
      <c r="H5" s="19"/>
    </row>
    <row r="6" spans="1:8" s="18" customFormat="1" ht="12.75">
      <c r="A6" s="12">
        <v>4</v>
      </c>
      <c r="B6" s="21" t="s">
        <v>167</v>
      </c>
      <c r="C6" s="7" t="s">
        <v>55</v>
      </c>
      <c r="D6" s="6">
        <v>3</v>
      </c>
      <c r="E6" s="17">
        <v>850</v>
      </c>
      <c r="F6" s="19"/>
      <c r="G6" s="17">
        <f>E6*D6</f>
        <v>2550</v>
      </c>
      <c r="H6" s="19"/>
    </row>
    <row r="7" spans="1:8" s="18" customFormat="1" ht="12.75">
      <c r="A7" s="12">
        <v>5</v>
      </c>
      <c r="B7" s="21" t="s">
        <v>168</v>
      </c>
      <c r="C7" s="7" t="s">
        <v>10</v>
      </c>
      <c r="D7" s="6">
        <v>70</v>
      </c>
      <c r="E7" s="17">
        <v>120</v>
      </c>
      <c r="F7" s="19"/>
      <c r="G7" s="17">
        <f>E7*D7</f>
        <v>8400</v>
      </c>
      <c r="H7" s="19"/>
    </row>
    <row r="8" spans="1:8" s="18" customFormat="1" ht="12.75">
      <c r="A8" s="12">
        <v>6</v>
      </c>
      <c r="B8" s="21" t="s">
        <v>169</v>
      </c>
      <c r="C8" s="7" t="s">
        <v>145</v>
      </c>
      <c r="D8" s="6">
        <v>1</v>
      </c>
      <c r="E8" s="17">
        <v>3000</v>
      </c>
      <c r="F8" s="19"/>
      <c r="G8" s="17">
        <f>E8*D8</f>
        <v>3000</v>
      </c>
      <c r="H8" s="19"/>
    </row>
    <row r="9" spans="1:8" ht="12.75">
      <c r="A9" s="12">
        <v>7</v>
      </c>
      <c r="B9" s="40" t="s">
        <v>170</v>
      </c>
      <c r="C9" s="9" t="s">
        <v>13</v>
      </c>
      <c r="D9" s="16">
        <v>150</v>
      </c>
      <c r="E9" s="8"/>
      <c r="F9" s="8">
        <v>8.5</v>
      </c>
      <c r="G9" s="8"/>
      <c r="H9" s="8">
        <f>F9*D9</f>
        <v>1275</v>
      </c>
    </row>
    <row r="10" spans="1:8" s="18" customFormat="1" ht="12.75">
      <c r="A10" s="12">
        <v>8</v>
      </c>
      <c r="B10" s="21" t="s">
        <v>171</v>
      </c>
      <c r="C10" s="7" t="s">
        <v>13</v>
      </c>
      <c r="D10" s="6">
        <v>7</v>
      </c>
      <c r="E10" s="17">
        <v>220</v>
      </c>
      <c r="F10" s="19"/>
      <c r="G10" s="17">
        <f aca="true" t="shared" si="0" ref="G10:G21">E10*D10</f>
        <v>1540</v>
      </c>
      <c r="H10" s="19"/>
    </row>
    <row r="11" spans="1:8" s="18" customFormat="1" ht="12.75">
      <c r="A11" s="12">
        <v>9</v>
      </c>
      <c r="B11" s="21" t="s">
        <v>172</v>
      </c>
      <c r="C11" s="7" t="s">
        <v>10</v>
      </c>
      <c r="D11" s="6">
        <v>20</v>
      </c>
      <c r="E11" s="17">
        <v>90</v>
      </c>
      <c r="F11" s="19"/>
      <c r="G11" s="17">
        <f t="shared" si="0"/>
        <v>1800</v>
      </c>
      <c r="H11" s="19"/>
    </row>
    <row r="12" spans="1:8" s="18" customFormat="1" ht="12.75">
      <c r="A12" s="12">
        <v>10</v>
      </c>
      <c r="B12" s="22" t="s">
        <v>175</v>
      </c>
      <c r="C12" s="7" t="s">
        <v>55</v>
      </c>
      <c r="D12" s="6">
        <v>1</v>
      </c>
      <c r="E12" s="17">
        <v>2350</v>
      </c>
      <c r="F12" s="19"/>
      <c r="G12" s="17">
        <f t="shared" si="0"/>
        <v>2350</v>
      </c>
      <c r="H12" s="19"/>
    </row>
    <row r="13" spans="1:8" s="18" customFormat="1" ht="12.75">
      <c r="A13" s="12">
        <v>11</v>
      </c>
      <c r="B13" s="21" t="s">
        <v>173</v>
      </c>
      <c r="C13" s="7" t="s">
        <v>10</v>
      </c>
      <c r="D13" s="6">
        <v>125</v>
      </c>
      <c r="E13" s="17">
        <v>45</v>
      </c>
      <c r="F13" s="19"/>
      <c r="G13" s="17">
        <f t="shared" si="0"/>
        <v>5625</v>
      </c>
      <c r="H13" s="19"/>
    </row>
    <row r="14" spans="1:8" s="18" customFormat="1" ht="12.75">
      <c r="A14" s="12">
        <v>12</v>
      </c>
      <c r="B14" s="21" t="s">
        <v>174</v>
      </c>
      <c r="C14" s="7" t="s">
        <v>10</v>
      </c>
      <c r="D14" s="6">
        <v>20</v>
      </c>
      <c r="E14" s="17">
        <v>100</v>
      </c>
      <c r="F14" s="19"/>
      <c r="G14" s="17">
        <f t="shared" si="0"/>
        <v>2000</v>
      </c>
      <c r="H14" s="19"/>
    </row>
    <row r="15" spans="1:8" s="18" customFormat="1" ht="12.75">
      <c r="A15" s="12">
        <v>13</v>
      </c>
      <c r="B15" s="21" t="s">
        <v>96</v>
      </c>
      <c r="C15" s="7" t="s">
        <v>55</v>
      </c>
      <c r="D15" s="6">
        <v>2</v>
      </c>
      <c r="E15" s="17">
        <v>1000</v>
      </c>
      <c r="F15" s="19"/>
      <c r="G15" s="17">
        <f t="shared" si="0"/>
        <v>2000</v>
      </c>
      <c r="H15" s="19"/>
    </row>
    <row r="16" spans="1:8" s="18" customFormat="1" ht="25.5">
      <c r="A16" s="12">
        <v>14</v>
      </c>
      <c r="B16" s="23" t="s">
        <v>176</v>
      </c>
      <c r="C16" s="7" t="s">
        <v>10</v>
      </c>
      <c r="D16" s="6">
        <v>18</v>
      </c>
      <c r="E16" s="17">
        <v>380</v>
      </c>
      <c r="F16" s="19"/>
      <c r="G16" s="17">
        <f t="shared" si="0"/>
        <v>6840</v>
      </c>
      <c r="H16" s="19"/>
    </row>
    <row r="17" spans="1:8" s="18" customFormat="1" ht="12.75">
      <c r="A17" s="12">
        <v>15</v>
      </c>
      <c r="B17" s="22" t="s">
        <v>177</v>
      </c>
      <c r="C17" s="7" t="s">
        <v>55</v>
      </c>
      <c r="D17" s="6">
        <v>2</v>
      </c>
      <c r="E17" s="17">
        <v>550</v>
      </c>
      <c r="F17" s="19"/>
      <c r="G17" s="17">
        <f t="shared" si="0"/>
        <v>1100</v>
      </c>
      <c r="H17" s="19"/>
    </row>
    <row r="18" spans="1:8" s="18" customFormat="1" ht="12.75">
      <c r="A18" s="12">
        <v>16</v>
      </c>
      <c r="B18" s="22" t="s">
        <v>178</v>
      </c>
      <c r="C18" s="7" t="s">
        <v>10</v>
      </c>
      <c r="D18" s="6">
        <v>48</v>
      </c>
      <c r="E18" s="17">
        <v>160</v>
      </c>
      <c r="F18" s="19"/>
      <c r="G18" s="17">
        <f t="shared" si="0"/>
        <v>7680</v>
      </c>
      <c r="H18" s="19"/>
    </row>
    <row r="19" spans="1:8" s="18" customFormat="1" ht="12.75">
      <c r="A19" s="12">
        <v>17</v>
      </c>
      <c r="B19" s="22" t="s">
        <v>179</v>
      </c>
      <c r="C19" s="7" t="s">
        <v>13</v>
      </c>
      <c r="D19" s="6">
        <v>3</v>
      </c>
      <c r="E19" s="17">
        <v>200</v>
      </c>
      <c r="F19" s="19"/>
      <c r="G19" s="17">
        <f t="shared" si="0"/>
        <v>600</v>
      </c>
      <c r="H19" s="19"/>
    </row>
    <row r="20" spans="1:8" s="18" customFormat="1" ht="12.75">
      <c r="A20" s="12">
        <v>18</v>
      </c>
      <c r="B20" s="22" t="s">
        <v>180</v>
      </c>
      <c r="C20" s="7" t="s">
        <v>13</v>
      </c>
      <c r="D20" s="6">
        <v>4</v>
      </c>
      <c r="E20" s="17">
        <v>400</v>
      </c>
      <c r="F20" s="19"/>
      <c r="G20" s="17">
        <f t="shared" si="0"/>
        <v>1600</v>
      </c>
      <c r="H20" s="19"/>
    </row>
    <row r="21" spans="1:8" s="18" customFormat="1" ht="12.75">
      <c r="A21" s="12">
        <v>19</v>
      </c>
      <c r="B21" s="22" t="s">
        <v>184</v>
      </c>
      <c r="C21" s="7" t="s">
        <v>10</v>
      </c>
      <c r="D21" s="6">
        <v>48</v>
      </c>
      <c r="E21" s="17">
        <v>90</v>
      </c>
      <c r="F21" s="19"/>
      <c r="G21" s="17">
        <f t="shared" si="0"/>
        <v>4320</v>
      </c>
      <c r="H21" s="19"/>
    </row>
    <row r="22" spans="1:8" ht="15">
      <c r="A22" s="12">
        <v>20</v>
      </c>
      <c r="B22" s="39" t="s">
        <v>137</v>
      </c>
      <c r="C22" s="21"/>
      <c r="D22" s="57"/>
      <c r="E22" s="57"/>
      <c r="F22" s="57"/>
      <c r="G22" s="57"/>
      <c r="H22" s="58"/>
    </row>
    <row r="23" spans="1:8" s="53" customFormat="1" ht="30.75" customHeight="1">
      <c r="A23" s="12">
        <v>21</v>
      </c>
      <c r="B23" s="50" t="s">
        <v>243</v>
      </c>
      <c r="C23" s="1" t="s">
        <v>10</v>
      </c>
      <c r="D23" s="2">
        <v>11.5</v>
      </c>
      <c r="E23" s="51">
        <v>440</v>
      </c>
      <c r="F23" s="59"/>
      <c r="G23" s="52">
        <f>E23*D23</f>
        <v>5060</v>
      </c>
      <c r="H23" s="59"/>
    </row>
    <row r="24" spans="1:8" s="18" customFormat="1" ht="25.5">
      <c r="A24" s="12">
        <v>22</v>
      </c>
      <c r="B24" s="41" t="s">
        <v>84</v>
      </c>
      <c r="C24" s="7" t="s">
        <v>10</v>
      </c>
      <c r="D24" s="6">
        <v>6</v>
      </c>
      <c r="E24" s="17">
        <f>490</f>
        <v>490</v>
      </c>
      <c r="F24" s="17"/>
      <c r="G24" s="17">
        <f>E24*D24</f>
        <v>2940</v>
      </c>
      <c r="H24" s="17"/>
    </row>
    <row r="25" spans="1:8" ht="12.75">
      <c r="A25" s="12">
        <v>23</v>
      </c>
      <c r="B25" s="42" t="s">
        <v>132</v>
      </c>
      <c r="C25" s="9" t="s">
        <v>26</v>
      </c>
      <c r="D25" s="16">
        <v>8</v>
      </c>
      <c r="E25" s="8"/>
      <c r="F25" s="10">
        <v>282</v>
      </c>
      <c r="G25" s="8"/>
      <c r="H25" s="8">
        <f aca="true" t="shared" si="1" ref="H25:H32">F25*D25</f>
        <v>2256</v>
      </c>
    </row>
    <row r="26" spans="1:8" ht="12.75">
      <c r="A26" s="12">
        <v>24</v>
      </c>
      <c r="B26" s="43" t="s">
        <v>219</v>
      </c>
      <c r="C26" s="9" t="s">
        <v>13</v>
      </c>
      <c r="D26" s="16">
        <v>24</v>
      </c>
      <c r="E26" s="8"/>
      <c r="F26" s="10">
        <v>96</v>
      </c>
      <c r="G26" s="8"/>
      <c r="H26" s="8">
        <f t="shared" si="1"/>
        <v>2304</v>
      </c>
    </row>
    <row r="27" spans="1:8" ht="12.75">
      <c r="A27" s="12">
        <v>25</v>
      </c>
      <c r="B27" s="43" t="s">
        <v>220</v>
      </c>
      <c r="C27" s="9" t="s">
        <v>13</v>
      </c>
      <c r="D27" s="16">
        <v>16</v>
      </c>
      <c r="E27" s="8"/>
      <c r="F27" s="10">
        <v>68</v>
      </c>
      <c r="G27" s="8"/>
      <c r="H27" s="8">
        <f t="shared" si="1"/>
        <v>1088</v>
      </c>
    </row>
    <row r="28" spans="1:8" ht="12.75">
      <c r="A28" s="12">
        <v>26</v>
      </c>
      <c r="B28" s="40" t="s">
        <v>221</v>
      </c>
      <c r="C28" s="9" t="s">
        <v>22</v>
      </c>
      <c r="D28" s="16">
        <v>1</v>
      </c>
      <c r="E28" s="8"/>
      <c r="F28" s="8">
        <v>152</v>
      </c>
      <c r="G28" s="8"/>
      <c r="H28" s="8">
        <f t="shared" si="1"/>
        <v>152</v>
      </c>
    </row>
    <row r="29" spans="1:8" ht="12.75">
      <c r="A29" s="12">
        <v>27</v>
      </c>
      <c r="B29" s="40" t="s">
        <v>222</v>
      </c>
      <c r="C29" s="9" t="s">
        <v>22</v>
      </c>
      <c r="D29" s="16">
        <v>1</v>
      </c>
      <c r="E29" s="8"/>
      <c r="F29" s="8">
        <v>166</v>
      </c>
      <c r="G29" s="8"/>
      <c r="H29" s="8">
        <f t="shared" si="1"/>
        <v>166</v>
      </c>
    </row>
    <row r="30" spans="1:8" ht="12.75">
      <c r="A30" s="12">
        <v>28</v>
      </c>
      <c r="B30" s="40" t="s">
        <v>126</v>
      </c>
      <c r="C30" s="9" t="s">
        <v>22</v>
      </c>
      <c r="D30" s="16">
        <v>1</v>
      </c>
      <c r="E30" s="8"/>
      <c r="F30" s="8">
        <v>251</v>
      </c>
      <c r="G30" s="8"/>
      <c r="H30" s="8">
        <f t="shared" si="1"/>
        <v>251</v>
      </c>
    </row>
    <row r="31" spans="1:8" ht="12.75">
      <c r="A31" s="12">
        <v>29</v>
      </c>
      <c r="B31" s="40" t="s">
        <v>181</v>
      </c>
      <c r="C31" s="9" t="s">
        <v>13</v>
      </c>
      <c r="D31" s="16">
        <v>100</v>
      </c>
      <c r="E31" s="8"/>
      <c r="F31" s="8">
        <v>8.7</v>
      </c>
      <c r="G31" s="8"/>
      <c r="H31" s="8">
        <f t="shared" si="1"/>
        <v>869.9999999999999</v>
      </c>
    </row>
    <row r="32" spans="1:8" ht="25.5">
      <c r="A32" s="12">
        <v>30</v>
      </c>
      <c r="B32" s="40" t="s">
        <v>182</v>
      </c>
      <c r="C32" s="9" t="s">
        <v>13</v>
      </c>
      <c r="D32" s="16">
        <v>25</v>
      </c>
      <c r="E32" s="8"/>
      <c r="F32" s="8">
        <v>13</v>
      </c>
      <c r="G32" s="8"/>
      <c r="H32" s="8">
        <f t="shared" si="1"/>
        <v>325</v>
      </c>
    </row>
    <row r="33" spans="1:8" ht="12.75">
      <c r="A33" s="12">
        <v>31</v>
      </c>
      <c r="B33" s="40" t="s">
        <v>183</v>
      </c>
      <c r="C33" s="9" t="s">
        <v>13</v>
      </c>
      <c r="D33" s="16">
        <v>19</v>
      </c>
      <c r="E33" s="8"/>
      <c r="F33" s="8">
        <v>5.7</v>
      </c>
      <c r="G33" s="8"/>
      <c r="H33" s="8">
        <f>F33*D33</f>
        <v>108.3</v>
      </c>
    </row>
    <row r="34" spans="1:8" ht="12.75">
      <c r="A34" s="12">
        <v>32</v>
      </c>
      <c r="B34" s="40" t="s">
        <v>223</v>
      </c>
      <c r="C34" s="9" t="s">
        <v>13</v>
      </c>
      <c r="D34" s="16">
        <v>5</v>
      </c>
      <c r="E34" s="8"/>
      <c r="F34" s="8">
        <v>166</v>
      </c>
      <c r="G34" s="8"/>
      <c r="H34" s="8">
        <f>F34*D34</f>
        <v>830</v>
      </c>
    </row>
    <row r="35" spans="1:8" s="18" customFormat="1" ht="12.75">
      <c r="A35" s="12">
        <v>33</v>
      </c>
      <c r="B35" s="24" t="s">
        <v>85</v>
      </c>
      <c r="C35" s="7" t="s">
        <v>10</v>
      </c>
      <c r="D35" s="6">
        <v>17.5</v>
      </c>
      <c r="E35" s="17">
        <v>70</v>
      </c>
      <c r="F35" s="17"/>
      <c r="G35" s="17">
        <f>E35*D35</f>
        <v>1225</v>
      </c>
      <c r="H35" s="17"/>
    </row>
    <row r="36" spans="1:8" ht="12.75">
      <c r="A36" s="12">
        <v>34</v>
      </c>
      <c r="B36" s="40" t="s">
        <v>53</v>
      </c>
      <c r="C36" s="9" t="s">
        <v>22</v>
      </c>
      <c r="D36" s="16">
        <v>1</v>
      </c>
      <c r="E36" s="8"/>
      <c r="F36" s="8">
        <v>128</v>
      </c>
      <c r="G36" s="8"/>
      <c r="H36" s="8">
        <f>F36*D36</f>
        <v>128</v>
      </c>
    </row>
    <row r="37" spans="1:8" ht="25.5">
      <c r="A37" s="12">
        <v>35</v>
      </c>
      <c r="B37" s="40" t="s">
        <v>156</v>
      </c>
      <c r="C37" s="9" t="s">
        <v>11</v>
      </c>
      <c r="D37" s="16">
        <v>1</v>
      </c>
      <c r="E37" s="8"/>
      <c r="F37" s="8">
        <v>640</v>
      </c>
      <c r="G37" s="8"/>
      <c r="H37" s="8">
        <f>F37*D37</f>
        <v>640</v>
      </c>
    </row>
    <row r="38" spans="1:8" s="18" customFormat="1" ht="12.75">
      <c r="A38" s="12">
        <v>36</v>
      </c>
      <c r="B38" s="22" t="s">
        <v>49</v>
      </c>
      <c r="C38" s="7" t="s">
        <v>10</v>
      </c>
      <c r="D38" s="6">
        <v>20</v>
      </c>
      <c r="E38" s="17">
        <v>65</v>
      </c>
      <c r="F38" s="17"/>
      <c r="G38" s="17">
        <f>E38*D38</f>
        <v>1300</v>
      </c>
      <c r="H38" s="19"/>
    </row>
    <row r="39" spans="1:8" s="18" customFormat="1" ht="12.75">
      <c r="A39" s="12">
        <v>37</v>
      </c>
      <c r="B39" s="22" t="s">
        <v>50</v>
      </c>
      <c r="C39" s="7" t="s">
        <v>10</v>
      </c>
      <c r="D39" s="6">
        <v>20</v>
      </c>
      <c r="E39" s="17">
        <v>40</v>
      </c>
      <c r="F39" s="17"/>
      <c r="G39" s="17">
        <f>E39*D39</f>
        <v>800</v>
      </c>
      <c r="H39" s="19"/>
    </row>
    <row r="40" spans="1:8" ht="12.75">
      <c r="A40" s="12">
        <v>38</v>
      </c>
      <c r="B40" s="40" t="s">
        <v>230</v>
      </c>
      <c r="C40" s="9" t="s">
        <v>13</v>
      </c>
      <c r="D40" s="16">
        <v>1</v>
      </c>
      <c r="E40" s="8"/>
      <c r="F40" s="8">
        <v>2969</v>
      </c>
      <c r="G40" s="8"/>
      <c r="H40" s="8">
        <f>F40*D40</f>
        <v>2969</v>
      </c>
    </row>
    <row r="41" spans="1:8" s="18" customFormat="1" ht="12.75">
      <c r="A41" s="12">
        <v>39</v>
      </c>
      <c r="B41" s="41" t="s">
        <v>128</v>
      </c>
      <c r="C41" s="7" t="s">
        <v>10</v>
      </c>
      <c r="D41" s="6">
        <v>20</v>
      </c>
      <c r="E41" s="17">
        <v>100</v>
      </c>
      <c r="F41" s="19"/>
      <c r="G41" s="17">
        <f>E41*D41</f>
        <v>2000</v>
      </c>
      <c r="H41" s="19"/>
    </row>
    <row r="42" spans="1:8" ht="25.5">
      <c r="A42" s="12">
        <v>40</v>
      </c>
      <c r="B42" s="40" t="s">
        <v>156</v>
      </c>
      <c r="C42" s="9" t="s">
        <v>11</v>
      </c>
      <c r="D42" s="16">
        <v>1</v>
      </c>
      <c r="E42" s="8"/>
      <c r="F42" s="8">
        <v>640</v>
      </c>
      <c r="G42" s="8"/>
      <c r="H42" s="8">
        <f>F42*D42</f>
        <v>640</v>
      </c>
    </row>
    <row r="43" spans="1:8" s="18" customFormat="1" ht="12.75">
      <c r="A43" s="12">
        <v>41</v>
      </c>
      <c r="B43" s="41" t="s">
        <v>76</v>
      </c>
      <c r="C43" s="7" t="s">
        <v>10</v>
      </c>
      <c r="D43" s="6">
        <v>20</v>
      </c>
      <c r="E43" s="17">
        <v>230</v>
      </c>
      <c r="F43" s="19"/>
      <c r="G43" s="17">
        <f>E43*D43</f>
        <v>4600</v>
      </c>
      <c r="H43" s="19"/>
    </row>
    <row r="44" spans="1:8" ht="25.5">
      <c r="A44" s="12">
        <v>42</v>
      </c>
      <c r="B44" s="40" t="s">
        <v>224</v>
      </c>
      <c r="C44" s="9" t="s">
        <v>60</v>
      </c>
      <c r="D44" s="16">
        <v>2</v>
      </c>
      <c r="E44" s="8"/>
      <c r="F44" s="8">
        <v>2412</v>
      </c>
      <c r="G44" s="8"/>
      <c r="H44" s="8">
        <f>F44*D44</f>
        <v>4824</v>
      </c>
    </row>
    <row r="45" spans="1:8" ht="12.75">
      <c r="A45" s="12">
        <v>43</v>
      </c>
      <c r="B45" s="40" t="s">
        <v>225</v>
      </c>
      <c r="C45" s="9" t="s">
        <v>22</v>
      </c>
      <c r="D45" s="16">
        <v>4</v>
      </c>
      <c r="E45" s="8"/>
      <c r="F45" s="8">
        <v>179</v>
      </c>
      <c r="G45" s="8"/>
      <c r="H45" s="8">
        <f>F45*D45</f>
        <v>716</v>
      </c>
    </row>
    <row r="46" spans="1:10" s="18" customFormat="1" ht="12.75">
      <c r="A46" s="12">
        <v>44</v>
      </c>
      <c r="B46" s="24" t="s">
        <v>51</v>
      </c>
      <c r="C46" s="7" t="s">
        <v>10</v>
      </c>
      <c r="D46" s="6">
        <v>9</v>
      </c>
      <c r="E46" s="17">
        <f>60*2</f>
        <v>120</v>
      </c>
      <c r="F46" s="17"/>
      <c r="G46" s="17">
        <f>E46*D46</f>
        <v>1080</v>
      </c>
      <c r="H46" s="17"/>
      <c r="J46" s="20"/>
    </row>
    <row r="47" spans="1:8" s="18" customFormat="1" ht="12.75">
      <c r="A47" s="12">
        <v>45</v>
      </c>
      <c r="B47" s="31" t="s">
        <v>48</v>
      </c>
      <c r="C47" s="7" t="s">
        <v>14</v>
      </c>
      <c r="D47" s="6">
        <v>22</v>
      </c>
      <c r="E47" s="17">
        <v>360</v>
      </c>
      <c r="F47" s="17"/>
      <c r="G47" s="17">
        <f>E47*D47</f>
        <v>7920</v>
      </c>
      <c r="H47" s="17"/>
    </row>
    <row r="48" spans="1:8" s="18" customFormat="1" ht="25.5">
      <c r="A48" s="12">
        <v>46</v>
      </c>
      <c r="B48" s="31" t="s">
        <v>87</v>
      </c>
      <c r="C48" s="7" t="s">
        <v>14</v>
      </c>
      <c r="D48" s="6">
        <v>10</v>
      </c>
      <c r="E48" s="17">
        <v>390</v>
      </c>
      <c r="F48" s="17"/>
      <c r="G48" s="17">
        <f>E48*D48</f>
        <v>3900</v>
      </c>
      <c r="H48" s="17"/>
    </row>
    <row r="49" spans="1:8" ht="12.75">
      <c r="A49" s="12">
        <v>47</v>
      </c>
      <c r="B49" s="42" t="s">
        <v>226</v>
      </c>
      <c r="C49" s="9" t="s">
        <v>26</v>
      </c>
      <c r="D49" s="16">
        <v>8</v>
      </c>
      <c r="E49" s="8"/>
      <c r="F49" s="10">
        <v>338</v>
      </c>
      <c r="G49" s="8"/>
      <c r="H49" s="8">
        <f>F49*D49</f>
        <v>2704</v>
      </c>
    </row>
    <row r="50" spans="1:8" ht="12.75">
      <c r="A50" s="12">
        <v>48</v>
      </c>
      <c r="B50" s="43" t="s">
        <v>219</v>
      </c>
      <c r="C50" s="9" t="s">
        <v>13</v>
      </c>
      <c r="D50" s="16">
        <v>18</v>
      </c>
      <c r="E50" s="8"/>
      <c r="F50" s="10">
        <v>96</v>
      </c>
      <c r="G50" s="8"/>
      <c r="H50" s="8">
        <f>F50*D50</f>
        <v>1728</v>
      </c>
    </row>
    <row r="51" spans="1:8" ht="12.75">
      <c r="A51" s="12">
        <v>49</v>
      </c>
      <c r="B51" s="43" t="s">
        <v>220</v>
      </c>
      <c r="C51" s="9" t="s">
        <v>13</v>
      </c>
      <c r="D51" s="16">
        <v>16</v>
      </c>
      <c r="E51" s="8"/>
      <c r="F51" s="10">
        <v>68</v>
      </c>
      <c r="G51" s="8"/>
      <c r="H51" s="8">
        <f>F51*D51</f>
        <v>1088</v>
      </c>
    </row>
    <row r="52" spans="1:8" ht="12.75">
      <c r="A52" s="12">
        <v>50</v>
      </c>
      <c r="B52" s="40" t="s">
        <v>181</v>
      </c>
      <c r="C52" s="9" t="s">
        <v>13</v>
      </c>
      <c r="D52" s="16">
        <v>100</v>
      </c>
      <c r="E52" s="8"/>
      <c r="F52" s="8">
        <v>8.7</v>
      </c>
      <c r="G52" s="8"/>
      <c r="H52" s="8">
        <f>F52*D52</f>
        <v>869.9999999999999</v>
      </c>
    </row>
    <row r="53" spans="1:8" s="18" customFormat="1" ht="12.75">
      <c r="A53" s="12">
        <v>51</v>
      </c>
      <c r="B53" s="31" t="s">
        <v>239</v>
      </c>
      <c r="C53" s="7" t="s">
        <v>10</v>
      </c>
      <c r="D53" s="6">
        <v>15</v>
      </c>
      <c r="E53" s="17">
        <v>1050</v>
      </c>
      <c r="F53" s="17"/>
      <c r="G53" s="17">
        <f>E53*D53</f>
        <v>15750</v>
      </c>
      <c r="H53" s="17"/>
    </row>
    <row r="54" spans="1:8" ht="12.75">
      <c r="A54" s="12">
        <v>52</v>
      </c>
      <c r="B54" s="42" t="s">
        <v>240</v>
      </c>
      <c r="C54" s="9" t="s">
        <v>14</v>
      </c>
      <c r="D54" s="16">
        <v>10</v>
      </c>
      <c r="E54" s="8"/>
      <c r="F54" s="10">
        <v>130</v>
      </c>
      <c r="G54" s="8"/>
      <c r="H54" s="8">
        <f>F54*D54</f>
        <v>1300</v>
      </c>
    </row>
    <row r="55" spans="1:8" s="18" customFormat="1" ht="25.5">
      <c r="A55" s="12">
        <v>53</v>
      </c>
      <c r="B55" s="41" t="s">
        <v>127</v>
      </c>
      <c r="C55" s="7" t="s">
        <v>10</v>
      </c>
      <c r="D55" s="6">
        <v>28</v>
      </c>
      <c r="E55" s="17">
        <v>435</v>
      </c>
      <c r="F55" s="17"/>
      <c r="G55" s="17">
        <f>E55*D55</f>
        <v>12180</v>
      </c>
      <c r="H55" s="19"/>
    </row>
    <row r="56" spans="1:8" ht="12.75">
      <c r="A56" s="12">
        <v>54</v>
      </c>
      <c r="B56" s="40" t="s">
        <v>157</v>
      </c>
      <c r="C56" s="9" t="s">
        <v>11</v>
      </c>
      <c r="D56" s="16">
        <v>16</v>
      </c>
      <c r="E56" s="8"/>
      <c r="F56" s="8">
        <v>403</v>
      </c>
      <c r="G56" s="8"/>
      <c r="H56" s="8">
        <f>F56*D56</f>
        <v>6448</v>
      </c>
    </row>
    <row r="57" spans="1:8" s="18" customFormat="1" ht="12.75">
      <c r="A57" s="12">
        <v>55</v>
      </c>
      <c r="B57" s="22" t="s">
        <v>77</v>
      </c>
      <c r="C57" s="7" t="s">
        <v>10</v>
      </c>
      <c r="D57" s="6">
        <f>D55</f>
        <v>28</v>
      </c>
      <c r="E57" s="17">
        <f>65*2</f>
        <v>130</v>
      </c>
      <c r="F57" s="17"/>
      <c r="G57" s="17">
        <f>E57*D57</f>
        <v>3640</v>
      </c>
      <c r="H57" s="19"/>
    </row>
    <row r="58" spans="1:8" s="18" customFormat="1" ht="12.75">
      <c r="A58" s="12">
        <v>56</v>
      </c>
      <c r="B58" s="22" t="s">
        <v>78</v>
      </c>
      <c r="C58" s="7" t="s">
        <v>10</v>
      </c>
      <c r="D58" s="6">
        <f>D57</f>
        <v>28</v>
      </c>
      <c r="E58" s="17">
        <v>55</v>
      </c>
      <c r="F58" s="17"/>
      <c r="G58" s="17">
        <f>E58*D58</f>
        <v>1540</v>
      </c>
      <c r="H58" s="19"/>
    </row>
    <row r="59" spans="1:8" ht="25.5">
      <c r="A59" s="12">
        <v>57</v>
      </c>
      <c r="B59" s="40" t="s">
        <v>227</v>
      </c>
      <c r="C59" s="9" t="s">
        <v>60</v>
      </c>
      <c r="D59" s="16">
        <v>1</v>
      </c>
      <c r="E59" s="8"/>
      <c r="F59" s="8">
        <v>681</v>
      </c>
      <c r="G59" s="8"/>
      <c r="H59" s="8">
        <f>F59*D59</f>
        <v>681</v>
      </c>
    </row>
    <row r="60" spans="1:8" s="18" customFormat="1" ht="12.75">
      <c r="A60" s="12">
        <v>58</v>
      </c>
      <c r="B60" s="22" t="s">
        <v>50</v>
      </c>
      <c r="C60" s="7" t="s">
        <v>10</v>
      </c>
      <c r="D60" s="6">
        <f>D57</f>
        <v>28</v>
      </c>
      <c r="E60" s="17">
        <v>40</v>
      </c>
      <c r="F60" s="17"/>
      <c r="G60" s="17">
        <f>E60*D60</f>
        <v>1120</v>
      </c>
      <c r="H60" s="19"/>
    </row>
    <row r="61" spans="1:8" s="18" customFormat="1" ht="12.75">
      <c r="A61" s="12">
        <v>59</v>
      </c>
      <c r="B61" s="41" t="s">
        <v>153</v>
      </c>
      <c r="C61" s="7" t="s">
        <v>10</v>
      </c>
      <c r="D61" s="6">
        <f>D60</f>
        <v>28</v>
      </c>
      <c r="E61" s="17">
        <f>2*100</f>
        <v>200</v>
      </c>
      <c r="F61" s="19"/>
      <c r="G61" s="17">
        <f>E61*D61</f>
        <v>5600</v>
      </c>
      <c r="H61" s="19"/>
    </row>
    <row r="62" spans="1:8" ht="25.5">
      <c r="A62" s="12">
        <v>60</v>
      </c>
      <c r="B62" s="40" t="s">
        <v>156</v>
      </c>
      <c r="C62" s="9" t="s">
        <v>11</v>
      </c>
      <c r="D62" s="16">
        <v>6</v>
      </c>
      <c r="E62" s="8"/>
      <c r="F62" s="8">
        <v>640</v>
      </c>
      <c r="G62" s="8"/>
      <c r="H62" s="8">
        <f>F62*D62</f>
        <v>3840</v>
      </c>
    </row>
    <row r="63" spans="1:8" s="18" customFormat="1" ht="12.75">
      <c r="A63" s="12">
        <v>61</v>
      </c>
      <c r="B63" s="24" t="s">
        <v>154</v>
      </c>
      <c r="C63" s="7" t="s">
        <v>10</v>
      </c>
      <c r="D63" s="6">
        <f>D57</f>
        <v>28</v>
      </c>
      <c r="E63" s="17">
        <v>180</v>
      </c>
      <c r="F63" s="17"/>
      <c r="G63" s="17">
        <f>E63*D63</f>
        <v>5040</v>
      </c>
      <c r="H63" s="17"/>
    </row>
    <row r="64" spans="1:8" s="18" customFormat="1" ht="25.5">
      <c r="A64" s="12">
        <v>62</v>
      </c>
      <c r="B64" s="44" t="s">
        <v>52</v>
      </c>
      <c r="C64" s="7" t="s">
        <v>14</v>
      </c>
      <c r="D64" s="6">
        <v>32</v>
      </c>
      <c r="E64" s="17">
        <v>90</v>
      </c>
      <c r="F64" s="17"/>
      <c r="G64" s="17">
        <f>E64*D64</f>
        <v>2880</v>
      </c>
      <c r="H64" s="19"/>
    </row>
    <row r="65" spans="1:8" ht="25.5">
      <c r="A65" s="12">
        <v>63</v>
      </c>
      <c r="B65" s="40" t="s">
        <v>156</v>
      </c>
      <c r="C65" s="9" t="s">
        <v>11</v>
      </c>
      <c r="D65" s="16">
        <v>2</v>
      </c>
      <c r="E65" s="8"/>
      <c r="F65" s="8">
        <v>640</v>
      </c>
      <c r="G65" s="8"/>
      <c r="H65" s="8">
        <f>F65*D65</f>
        <v>1280</v>
      </c>
    </row>
    <row r="66" spans="1:8" s="18" customFormat="1" ht="38.25">
      <c r="A66" s="12">
        <v>64</v>
      </c>
      <c r="B66" s="44" t="s">
        <v>79</v>
      </c>
      <c r="C66" s="7" t="s">
        <v>14</v>
      </c>
      <c r="D66" s="6">
        <v>22</v>
      </c>
      <c r="E66" s="17">
        <v>90</v>
      </c>
      <c r="F66" s="17"/>
      <c r="G66" s="17">
        <f>E66*D66</f>
        <v>1980</v>
      </c>
      <c r="H66" s="19"/>
    </row>
    <row r="67" spans="1:8" s="18" customFormat="1" ht="38.25">
      <c r="A67" s="12">
        <v>65</v>
      </c>
      <c r="B67" s="44" t="s">
        <v>155</v>
      </c>
      <c r="C67" s="7" t="s">
        <v>14</v>
      </c>
      <c r="D67" s="6">
        <v>10</v>
      </c>
      <c r="E67" s="17">
        <v>100</v>
      </c>
      <c r="F67" s="17"/>
      <c r="G67" s="17">
        <f>E67*D67</f>
        <v>1000</v>
      </c>
      <c r="H67" s="19"/>
    </row>
    <row r="68" spans="1:8" ht="25.5">
      <c r="A68" s="12">
        <v>66</v>
      </c>
      <c r="B68" s="40" t="s">
        <v>156</v>
      </c>
      <c r="C68" s="9" t="s">
        <v>11</v>
      </c>
      <c r="D68" s="16">
        <v>2</v>
      </c>
      <c r="E68" s="8"/>
      <c r="F68" s="8">
        <v>640</v>
      </c>
      <c r="G68" s="8"/>
      <c r="H68" s="8">
        <f>F68*D68</f>
        <v>1280</v>
      </c>
    </row>
    <row r="69" spans="1:8" ht="12.75">
      <c r="A69" s="12">
        <v>67</v>
      </c>
      <c r="B69" s="40" t="s">
        <v>228</v>
      </c>
      <c r="C69" s="9" t="s">
        <v>13</v>
      </c>
      <c r="D69" s="16">
        <v>15</v>
      </c>
      <c r="E69" s="8"/>
      <c r="F69" s="8">
        <v>21</v>
      </c>
      <c r="G69" s="8"/>
      <c r="H69" s="8">
        <f>F69*D69</f>
        <v>315</v>
      </c>
    </row>
    <row r="70" spans="1:8" s="18" customFormat="1" ht="12.75">
      <c r="A70" s="12">
        <v>68</v>
      </c>
      <c r="B70" s="22" t="s">
        <v>65</v>
      </c>
      <c r="C70" s="7" t="s">
        <v>14</v>
      </c>
      <c r="D70" s="6">
        <v>32</v>
      </c>
      <c r="E70" s="17">
        <v>65</v>
      </c>
      <c r="F70" s="17"/>
      <c r="G70" s="17">
        <f>E70*D70</f>
        <v>2080</v>
      </c>
      <c r="H70" s="19"/>
    </row>
    <row r="71" spans="1:8" s="18" customFormat="1" ht="12.75">
      <c r="A71" s="12">
        <v>69</v>
      </c>
      <c r="B71" s="22" t="s">
        <v>81</v>
      </c>
      <c r="C71" s="7" t="s">
        <v>14</v>
      </c>
      <c r="D71" s="6">
        <v>32</v>
      </c>
      <c r="E71" s="17">
        <v>20</v>
      </c>
      <c r="F71" s="17"/>
      <c r="G71" s="17">
        <f>E71*D71</f>
        <v>640</v>
      </c>
      <c r="H71" s="19"/>
    </row>
    <row r="72" spans="1:8" s="18" customFormat="1" ht="12.75">
      <c r="A72" s="12">
        <v>70</v>
      </c>
      <c r="B72" s="22" t="s">
        <v>66</v>
      </c>
      <c r="C72" s="7" t="s">
        <v>14</v>
      </c>
      <c r="D72" s="6">
        <v>22</v>
      </c>
      <c r="E72" s="17">
        <v>195</v>
      </c>
      <c r="F72" s="17"/>
      <c r="G72" s="17">
        <f>E72*D72</f>
        <v>4290</v>
      </c>
      <c r="H72" s="19"/>
    </row>
    <row r="73" spans="1:8" s="18" customFormat="1" ht="12.75">
      <c r="A73" s="12">
        <v>71</v>
      </c>
      <c r="B73" s="22" t="s">
        <v>185</v>
      </c>
      <c r="C73" s="7" t="s">
        <v>14</v>
      </c>
      <c r="D73" s="6">
        <v>10</v>
      </c>
      <c r="E73" s="17">
        <v>205</v>
      </c>
      <c r="F73" s="17"/>
      <c r="G73" s="17">
        <f>E73*D73</f>
        <v>2050</v>
      </c>
      <c r="H73" s="19"/>
    </row>
    <row r="74" spans="1:8" ht="25.5">
      <c r="A74" s="12">
        <v>72</v>
      </c>
      <c r="B74" s="40" t="s">
        <v>224</v>
      </c>
      <c r="C74" s="9" t="s">
        <v>60</v>
      </c>
      <c r="D74" s="16">
        <v>2</v>
      </c>
      <c r="E74" s="8"/>
      <c r="F74" s="8">
        <v>2412</v>
      </c>
      <c r="G74" s="8"/>
      <c r="H74" s="8">
        <f>F74*D74</f>
        <v>4824</v>
      </c>
    </row>
    <row r="75" spans="1:8" ht="12.75">
      <c r="A75" s="12">
        <v>73</v>
      </c>
      <c r="B75" s="40" t="s">
        <v>225</v>
      </c>
      <c r="C75" s="9" t="s">
        <v>22</v>
      </c>
      <c r="D75" s="16">
        <v>4</v>
      </c>
      <c r="E75" s="8"/>
      <c r="F75" s="8">
        <v>179</v>
      </c>
      <c r="G75" s="8"/>
      <c r="H75" s="8">
        <f>F75*D75</f>
        <v>716</v>
      </c>
    </row>
    <row r="76" spans="1:8" s="18" customFormat="1" ht="12.75">
      <c r="A76" s="12">
        <v>74</v>
      </c>
      <c r="B76" s="22" t="s">
        <v>82</v>
      </c>
      <c r="C76" s="7" t="s">
        <v>14</v>
      </c>
      <c r="D76" s="6">
        <v>95</v>
      </c>
      <c r="E76" s="17">
        <f>55*2</f>
        <v>110</v>
      </c>
      <c r="F76" s="17"/>
      <c r="G76" s="17">
        <f>E76*D76</f>
        <v>10450</v>
      </c>
      <c r="H76" s="19"/>
    </row>
    <row r="77" spans="1:8" ht="15">
      <c r="A77" s="12">
        <v>75</v>
      </c>
      <c r="B77" s="39" t="s">
        <v>20</v>
      </c>
      <c r="C77" s="21"/>
      <c r="D77" s="57"/>
      <c r="E77" s="57"/>
      <c r="F77" s="57"/>
      <c r="G77" s="57"/>
      <c r="H77" s="58"/>
    </row>
    <row r="78" spans="1:8" s="18" customFormat="1" ht="12.75">
      <c r="A78" s="12">
        <v>76</v>
      </c>
      <c r="B78" s="41" t="s">
        <v>83</v>
      </c>
      <c r="C78" s="7" t="s">
        <v>10</v>
      </c>
      <c r="D78" s="6">
        <v>196</v>
      </c>
      <c r="E78" s="17">
        <v>40</v>
      </c>
      <c r="F78" s="17"/>
      <c r="G78" s="17">
        <f>E78*D78</f>
        <v>7840</v>
      </c>
      <c r="H78" s="17"/>
    </row>
    <row r="79" spans="1:8" ht="12.75">
      <c r="A79" s="12">
        <v>77</v>
      </c>
      <c r="B79" s="40" t="s">
        <v>230</v>
      </c>
      <c r="C79" s="9" t="s">
        <v>13</v>
      </c>
      <c r="D79" s="16">
        <v>1</v>
      </c>
      <c r="E79" s="8"/>
      <c r="F79" s="8">
        <v>2969</v>
      </c>
      <c r="G79" s="8"/>
      <c r="H79" s="8">
        <f>F79*D79</f>
        <v>2969</v>
      </c>
    </row>
    <row r="80" spans="1:8" s="18" customFormat="1" ht="25.5">
      <c r="A80" s="12">
        <v>78</v>
      </c>
      <c r="B80" s="31" t="s">
        <v>125</v>
      </c>
      <c r="C80" s="7" t="s">
        <v>10</v>
      </c>
      <c r="D80" s="6">
        <v>90</v>
      </c>
      <c r="E80" s="17">
        <v>590</v>
      </c>
      <c r="F80" s="17"/>
      <c r="G80" s="17">
        <f>E80*D80</f>
        <v>53100</v>
      </c>
      <c r="H80" s="17"/>
    </row>
    <row r="81" spans="1:8" ht="12.75">
      <c r="A81" s="12">
        <v>79</v>
      </c>
      <c r="B81" s="40" t="s">
        <v>157</v>
      </c>
      <c r="C81" s="9" t="s">
        <v>11</v>
      </c>
      <c r="D81" s="16">
        <v>68</v>
      </c>
      <c r="E81" s="8"/>
      <c r="F81" s="8">
        <v>403</v>
      </c>
      <c r="G81" s="8"/>
      <c r="H81" s="8">
        <f>F81*D81</f>
        <v>27404</v>
      </c>
    </row>
    <row r="82" spans="1:8" ht="12.75">
      <c r="A82" s="12">
        <v>80</v>
      </c>
      <c r="B82" s="40" t="s">
        <v>231</v>
      </c>
      <c r="C82" s="9" t="s">
        <v>13</v>
      </c>
      <c r="D82" s="16">
        <v>26</v>
      </c>
      <c r="E82" s="8"/>
      <c r="F82" s="8">
        <v>22</v>
      </c>
      <c r="G82" s="8"/>
      <c r="H82" s="8">
        <f>F82*D82</f>
        <v>572</v>
      </c>
    </row>
    <row r="83" spans="1:8" s="18" customFormat="1" ht="25.5">
      <c r="A83" s="12">
        <v>81</v>
      </c>
      <c r="B83" s="31" t="s">
        <v>152</v>
      </c>
      <c r="C83" s="7" t="s">
        <v>10</v>
      </c>
      <c r="D83" s="6">
        <v>90</v>
      </c>
      <c r="E83" s="17">
        <v>385</v>
      </c>
      <c r="F83" s="17"/>
      <c r="G83" s="17">
        <f>E83*D83</f>
        <v>34650</v>
      </c>
      <c r="H83" s="17"/>
    </row>
    <row r="84" spans="1:8" ht="12.75">
      <c r="A84" s="12">
        <v>82</v>
      </c>
      <c r="B84" s="40" t="s">
        <v>157</v>
      </c>
      <c r="C84" s="9" t="s">
        <v>11</v>
      </c>
      <c r="D84" s="16">
        <v>29</v>
      </c>
      <c r="E84" s="8"/>
      <c r="F84" s="8">
        <v>403</v>
      </c>
      <c r="G84" s="8"/>
      <c r="H84" s="8">
        <f>F84*D84</f>
        <v>11687</v>
      </c>
    </row>
    <row r="85" spans="1:8" s="18" customFormat="1" ht="12.75">
      <c r="A85" s="12">
        <v>83</v>
      </c>
      <c r="B85" s="31" t="s">
        <v>59</v>
      </c>
      <c r="C85" s="7" t="s">
        <v>10</v>
      </c>
      <c r="D85" s="6">
        <v>90</v>
      </c>
      <c r="E85" s="17">
        <v>50</v>
      </c>
      <c r="F85" s="17"/>
      <c r="G85" s="17">
        <f>E85*D85</f>
        <v>4500</v>
      </c>
      <c r="H85" s="17"/>
    </row>
    <row r="86" spans="1:8" ht="25.5">
      <c r="A86" s="12">
        <v>84</v>
      </c>
      <c r="B86" s="40" t="s">
        <v>227</v>
      </c>
      <c r="C86" s="9" t="s">
        <v>60</v>
      </c>
      <c r="D86" s="16">
        <v>2</v>
      </c>
      <c r="E86" s="8"/>
      <c r="F86" s="8">
        <v>681</v>
      </c>
      <c r="G86" s="8"/>
      <c r="H86" s="8">
        <f>F86*D86</f>
        <v>1362</v>
      </c>
    </row>
    <row r="87" spans="1:8" s="18" customFormat="1" ht="12.75">
      <c r="A87" s="12">
        <v>85</v>
      </c>
      <c r="B87" s="41" t="s">
        <v>56</v>
      </c>
      <c r="C87" s="7" t="s">
        <v>10</v>
      </c>
      <c r="D87" s="6">
        <v>170</v>
      </c>
      <c r="E87" s="17">
        <f>85*2</f>
        <v>170</v>
      </c>
      <c r="F87" s="17"/>
      <c r="G87" s="17">
        <f>E87*D87</f>
        <v>28900</v>
      </c>
      <c r="H87" s="17"/>
    </row>
    <row r="88" spans="1:8" ht="12.75">
      <c r="A88" s="12">
        <v>86</v>
      </c>
      <c r="B88" s="40" t="s">
        <v>58</v>
      </c>
      <c r="C88" s="9" t="s">
        <v>11</v>
      </c>
      <c r="D88" s="16">
        <v>17</v>
      </c>
      <c r="E88" s="8"/>
      <c r="F88" s="8">
        <v>640</v>
      </c>
      <c r="G88" s="8"/>
      <c r="H88" s="8">
        <f>F88*D88</f>
        <v>10880</v>
      </c>
    </row>
    <row r="89" spans="1:8" s="18" customFormat="1" ht="12.75">
      <c r="A89" s="12">
        <v>87</v>
      </c>
      <c r="B89" s="41" t="s">
        <v>57</v>
      </c>
      <c r="C89" s="7" t="s">
        <v>10</v>
      </c>
      <c r="D89" s="6">
        <v>170</v>
      </c>
      <c r="E89" s="17">
        <v>60</v>
      </c>
      <c r="F89" s="17"/>
      <c r="G89" s="17">
        <f>E89*D89</f>
        <v>10200</v>
      </c>
      <c r="H89" s="17"/>
    </row>
    <row r="90" spans="1:8" s="18" customFormat="1" ht="12.75">
      <c r="A90" s="12">
        <v>88</v>
      </c>
      <c r="B90" s="31" t="s">
        <v>142</v>
      </c>
      <c r="C90" s="7" t="s">
        <v>10</v>
      </c>
      <c r="D90" s="6">
        <v>140</v>
      </c>
      <c r="E90" s="17">
        <v>235</v>
      </c>
      <c r="F90" s="19"/>
      <c r="G90" s="17">
        <f>E90*D90</f>
        <v>32900</v>
      </c>
      <c r="H90" s="19"/>
    </row>
    <row r="91" spans="1:8" s="18" customFormat="1" ht="25.5">
      <c r="A91" s="12">
        <v>89</v>
      </c>
      <c r="B91" s="31" t="s">
        <v>141</v>
      </c>
      <c r="C91" s="7" t="s">
        <v>10</v>
      </c>
      <c r="D91" s="6">
        <v>30</v>
      </c>
      <c r="E91" s="17">
        <v>295</v>
      </c>
      <c r="F91" s="19"/>
      <c r="G91" s="17">
        <f>E91*D91</f>
        <v>8850</v>
      </c>
      <c r="H91" s="19"/>
    </row>
    <row r="92" spans="1:8" s="18" customFormat="1" ht="12.75">
      <c r="A92" s="12">
        <v>90</v>
      </c>
      <c r="B92" s="24" t="s">
        <v>86</v>
      </c>
      <c r="C92" s="7" t="s">
        <v>10</v>
      </c>
      <c r="D92" s="6">
        <v>28</v>
      </c>
      <c r="E92" s="17">
        <v>530</v>
      </c>
      <c r="F92" s="17"/>
      <c r="G92" s="17">
        <f>E92*D92</f>
        <v>14840</v>
      </c>
      <c r="H92" s="17"/>
    </row>
    <row r="93" spans="1:8" ht="12.75">
      <c r="A93" s="12">
        <v>91</v>
      </c>
      <c r="B93" s="42" t="s">
        <v>226</v>
      </c>
      <c r="C93" s="9" t="s">
        <v>26</v>
      </c>
      <c r="D93" s="16">
        <v>8</v>
      </c>
      <c r="E93" s="8"/>
      <c r="F93" s="10">
        <v>338</v>
      </c>
      <c r="G93" s="8"/>
      <c r="H93" s="8">
        <f>F93*D93</f>
        <v>2704</v>
      </c>
    </row>
    <row r="94" spans="1:8" ht="12.75">
      <c r="A94" s="12">
        <v>92</v>
      </c>
      <c r="B94" s="43" t="s">
        <v>232</v>
      </c>
      <c r="C94" s="9" t="s">
        <v>13</v>
      </c>
      <c r="D94" s="16">
        <v>18</v>
      </c>
      <c r="E94" s="8"/>
      <c r="F94" s="10">
        <v>107</v>
      </c>
      <c r="G94" s="8"/>
      <c r="H94" s="8">
        <f>F94*D94</f>
        <v>1926</v>
      </c>
    </row>
    <row r="95" spans="1:8" ht="12.75">
      <c r="A95" s="12">
        <v>93</v>
      </c>
      <c r="B95" s="43" t="s">
        <v>233</v>
      </c>
      <c r="C95" s="9" t="s">
        <v>13</v>
      </c>
      <c r="D95" s="16">
        <v>16</v>
      </c>
      <c r="E95" s="8"/>
      <c r="F95" s="10">
        <v>126</v>
      </c>
      <c r="G95" s="8"/>
      <c r="H95" s="8">
        <f>F95*D95</f>
        <v>2016</v>
      </c>
    </row>
    <row r="96" spans="1:8" s="53" customFormat="1" ht="15">
      <c r="A96" s="12">
        <v>94</v>
      </c>
      <c r="B96" s="54" t="s">
        <v>244</v>
      </c>
      <c r="C96" s="1" t="s">
        <v>10</v>
      </c>
      <c r="D96" s="2">
        <v>9</v>
      </c>
      <c r="E96" s="51">
        <v>350</v>
      </c>
      <c r="F96" s="59"/>
      <c r="G96" s="52">
        <f>E96*D96</f>
        <v>3150</v>
      </c>
      <c r="H96" s="59"/>
    </row>
    <row r="97" spans="1:8" s="18" customFormat="1" ht="12.75">
      <c r="A97" s="12">
        <v>95</v>
      </c>
      <c r="B97" s="31" t="s">
        <v>48</v>
      </c>
      <c r="C97" s="7" t="s">
        <v>14</v>
      </c>
      <c r="D97" s="6">
        <f>24+19</f>
        <v>43</v>
      </c>
      <c r="E97" s="17">
        <v>320</v>
      </c>
      <c r="F97" s="17"/>
      <c r="G97" s="17">
        <f>E97*D97</f>
        <v>13760</v>
      </c>
      <c r="H97" s="17"/>
    </row>
    <row r="98" spans="1:8" s="18" customFormat="1" ht="25.5">
      <c r="A98" s="12">
        <v>96</v>
      </c>
      <c r="B98" s="31" t="s">
        <v>87</v>
      </c>
      <c r="C98" s="7" t="s">
        <v>14</v>
      </c>
      <c r="D98" s="6">
        <v>20</v>
      </c>
      <c r="E98" s="17">
        <v>350</v>
      </c>
      <c r="F98" s="17"/>
      <c r="G98" s="17">
        <f>E98*D98</f>
        <v>7000</v>
      </c>
      <c r="H98" s="17"/>
    </row>
    <row r="99" spans="1:8" ht="12.75">
      <c r="A99" s="12">
        <v>97</v>
      </c>
      <c r="B99" s="42" t="s">
        <v>226</v>
      </c>
      <c r="C99" s="9" t="s">
        <v>26</v>
      </c>
      <c r="D99" s="16">
        <v>8</v>
      </c>
      <c r="E99" s="8"/>
      <c r="F99" s="10">
        <v>338</v>
      </c>
      <c r="G99" s="8"/>
      <c r="H99" s="8">
        <f>F99*D99</f>
        <v>2704</v>
      </c>
    </row>
    <row r="100" spans="1:8" ht="12.75">
      <c r="A100" s="12">
        <v>98</v>
      </c>
      <c r="B100" s="43" t="s">
        <v>219</v>
      </c>
      <c r="C100" s="9" t="s">
        <v>13</v>
      </c>
      <c r="D100" s="16">
        <v>16</v>
      </c>
      <c r="E100" s="8"/>
      <c r="F100" s="10">
        <v>96</v>
      </c>
      <c r="G100" s="8"/>
      <c r="H100" s="8">
        <f>F100*D100</f>
        <v>1536</v>
      </c>
    </row>
    <row r="101" spans="1:8" ht="12.75">
      <c r="A101" s="12">
        <v>99</v>
      </c>
      <c r="B101" s="43" t="s">
        <v>220</v>
      </c>
      <c r="C101" s="9" t="s">
        <v>13</v>
      </c>
      <c r="D101" s="16">
        <v>24</v>
      </c>
      <c r="E101" s="8"/>
      <c r="F101" s="10">
        <v>68</v>
      </c>
      <c r="G101" s="8"/>
      <c r="H101" s="8">
        <f>F101*D101</f>
        <v>1632</v>
      </c>
    </row>
    <row r="102" spans="1:8" s="18" customFormat="1" ht="12.75">
      <c r="A102" s="12">
        <v>100</v>
      </c>
      <c r="B102" s="41" t="s">
        <v>143</v>
      </c>
      <c r="C102" s="7" t="s">
        <v>10</v>
      </c>
      <c r="D102" s="6">
        <v>28</v>
      </c>
      <c r="E102" s="17">
        <v>100</v>
      </c>
      <c r="F102" s="17"/>
      <c r="G102" s="17">
        <f>E102*D102</f>
        <v>2800</v>
      </c>
      <c r="H102" s="17"/>
    </row>
    <row r="103" spans="1:8" ht="12.75">
      <c r="A103" s="12">
        <v>101</v>
      </c>
      <c r="B103" s="40" t="s">
        <v>151</v>
      </c>
      <c r="C103" s="9" t="s">
        <v>13</v>
      </c>
      <c r="D103" s="16">
        <v>2</v>
      </c>
      <c r="E103" s="8"/>
      <c r="F103" s="8">
        <v>1219</v>
      </c>
      <c r="G103" s="8"/>
      <c r="H103" s="8">
        <f>F103*D103</f>
        <v>2438</v>
      </c>
    </row>
    <row r="104" spans="1:8" s="18" customFormat="1" ht="12.75">
      <c r="A104" s="12">
        <v>102</v>
      </c>
      <c r="B104" s="31" t="s">
        <v>144</v>
      </c>
      <c r="C104" s="7" t="s">
        <v>10</v>
      </c>
      <c r="D104" s="6">
        <v>20</v>
      </c>
      <c r="E104" s="17">
        <f>70*2</f>
        <v>140</v>
      </c>
      <c r="F104" s="19"/>
      <c r="G104" s="17">
        <f>E104*D104</f>
        <v>2800</v>
      </c>
      <c r="H104" s="19"/>
    </row>
    <row r="105" spans="1:8" ht="12.75">
      <c r="A105" s="12">
        <v>103</v>
      </c>
      <c r="B105" s="40" t="s">
        <v>61</v>
      </c>
      <c r="C105" s="9" t="s">
        <v>44</v>
      </c>
      <c r="D105" s="16">
        <v>2</v>
      </c>
      <c r="E105" s="8"/>
      <c r="F105" s="8">
        <v>650</v>
      </c>
      <c r="G105" s="8"/>
      <c r="H105" s="8">
        <f>F105*D105</f>
        <v>1300</v>
      </c>
    </row>
    <row r="106" spans="1:8" ht="12.75">
      <c r="A106" s="12">
        <v>104</v>
      </c>
      <c r="B106" s="40" t="s">
        <v>130</v>
      </c>
      <c r="C106" s="9" t="s">
        <v>13</v>
      </c>
      <c r="D106" s="16">
        <v>1</v>
      </c>
      <c r="E106" s="8"/>
      <c r="F106" s="8">
        <v>950</v>
      </c>
      <c r="G106" s="8"/>
      <c r="H106" s="8">
        <f>F106*D106</f>
        <v>950</v>
      </c>
    </row>
    <row r="107" spans="1:8" s="18" customFormat="1" ht="12.75">
      <c r="A107" s="12">
        <v>105</v>
      </c>
      <c r="B107" s="41" t="s">
        <v>46</v>
      </c>
      <c r="C107" s="7" t="s">
        <v>10</v>
      </c>
      <c r="D107" s="6">
        <v>12</v>
      </c>
      <c r="E107" s="17">
        <v>34</v>
      </c>
      <c r="F107" s="17"/>
      <c r="G107" s="17">
        <f>E107*D107</f>
        <v>408</v>
      </c>
      <c r="H107" s="17"/>
    </row>
    <row r="108" spans="1:8" ht="12.75">
      <c r="A108" s="12">
        <v>106</v>
      </c>
      <c r="B108" s="40" t="s">
        <v>43</v>
      </c>
      <c r="C108" s="9" t="s">
        <v>12</v>
      </c>
      <c r="D108" s="16">
        <v>1</v>
      </c>
      <c r="E108" s="8"/>
      <c r="F108" s="8">
        <v>625</v>
      </c>
      <c r="G108" s="8"/>
      <c r="H108" s="8">
        <f>F108*D108</f>
        <v>625</v>
      </c>
    </row>
    <row r="109" spans="1:8" s="18" customFormat="1" ht="12.75">
      <c r="A109" s="12">
        <v>107</v>
      </c>
      <c r="B109" s="31" t="s">
        <v>186</v>
      </c>
      <c r="C109" s="7" t="s">
        <v>10</v>
      </c>
      <c r="D109" s="6">
        <v>25</v>
      </c>
      <c r="E109" s="17">
        <v>1100</v>
      </c>
      <c r="F109" s="17"/>
      <c r="G109" s="17">
        <f>E109*D109</f>
        <v>27500</v>
      </c>
      <c r="H109" s="17"/>
    </row>
    <row r="110" spans="1:8" ht="12.75">
      <c r="A110" s="12">
        <v>108</v>
      </c>
      <c r="B110" s="40" t="s">
        <v>45</v>
      </c>
      <c r="C110" s="9" t="s">
        <v>11</v>
      </c>
      <c r="D110" s="16">
        <v>8</v>
      </c>
      <c r="E110" s="8"/>
      <c r="F110" s="8">
        <v>259</v>
      </c>
      <c r="G110" s="8"/>
      <c r="H110" s="8">
        <f>F110*D110</f>
        <v>2072</v>
      </c>
    </row>
    <row r="111" spans="1:8" s="18" customFormat="1" ht="25.5">
      <c r="A111" s="12">
        <v>109</v>
      </c>
      <c r="B111" s="31" t="s">
        <v>161</v>
      </c>
      <c r="C111" s="7" t="s">
        <v>14</v>
      </c>
      <c r="D111" s="6">
        <v>12</v>
      </c>
      <c r="E111" s="17">
        <v>970</v>
      </c>
      <c r="F111" s="17"/>
      <c r="G111" s="17">
        <f>E111*D111</f>
        <v>11640</v>
      </c>
      <c r="H111" s="17"/>
    </row>
    <row r="112" spans="1:8" s="18" customFormat="1" ht="25.5">
      <c r="A112" s="12">
        <v>110</v>
      </c>
      <c r="B112" s="31" t="s">
        <v>24</v>
      </c>
      <c r="C112" s="7" t="s">
        <v>13</v>
      </c>
      <c r="D112" s="6">
        <v>7</v>
      </c>
      <c r="E112" s="17">
        <v>220</v>
      </c>
      <c r="F112" s="17"/>
      <c r="G112" s="17">
        <f>E112*D112</f>
        <v>1540</v>
      </c>
      <c r="H112" s="17"/>
    </row>
    <row r="113" spans="1:8" s="18" customFormat="1" ht="25.5">
      <c r="A113" s="12">
        <v>111</v>
      </c>
      <c r="B113" s="31" t="s">
        <v>47</v>
      </c>
      <c r="C113" s="7" t="s">
        <v>13</v>
      </c>
      <c r="D113" s="6">
        <v>2</v>
      </c>
      <c r="E113" s="17">
        <v>615</v>
      </c>
      <c r="F113" s="17"/>
      <c r="G113" s="17">
        <f>E113*D113</f>
        <v>1230</v>
      </c>
      <c r="H113" s="17"/>
    </row>
    <row r="114" spans="1:8" s="18" customFormat="1" ht="12.75">
      <c r="A114" s="12">
        <v>112</v>
      </c>
      <c r="B114" s="22" t="s">
        <v>25</v>
      </c>
      <c r="C114" s="7" t="s">
        <v>13</v>
      </c>
      <c r="D114" s="6">
        <v>2</v>
      </c>
      <c r="E114" s="17">
        <v>200</v>
      </c>
      <c r="F114" s="17"/>
      <c r="G114" s="17">
        <f>E114*D114</f>
        <v>400</v>
      </c>
      <c r="H114" s="17"/>
    </row>
    <row r="115" spans="1:8" ht="12.75">
      <c r="A115" s="12">
        <v>113</v>
      </c>
      <c r="B115" s="42" t="s">
        <v>129</v>
      </c>
      <c r="C115" s="9" t="s">
        <v>13</v>
      </c>
      <c r="D115" s="16">
        <v>1</v>
      </c>
      <c r="E115" s="8"/>
      <c r="F115" s="10">
        <v>115</v>
      </c>
      <c r="G115" s="8"/>
      <c r="H115" s="8">
        <f>F115*D115</f>
        <v>115</v>
      </c>
    </row>
    <row r="116" spans="1:8" s="18" customFormat="1" ht="38.25">
      <c r="A116" s="12">
        <v>114</v>
      </c>
      <c r="B116" s="31" t="s">
        <v>241</v>
      </c>
      <c r="C116" s="7" t="s">
        <v>13</v>
      </c>
      <c r="D116" s="6">
        <v>3</v>
      </c>
      <c r="E116" s="17">
        <v>3000</v>
      </c>
      <c r="F116" s="17"/>
      <c r="G116" s="17">
        <f>E116*D116</f>
        <v>9000</v>
      </c>
      <c r="H116" s="17"/>
    </row>
    <row r="117" spans="1:8" ht="12.75">
      <c r="A117" s="12">
        <v>115</v>
      </c>
      <c r="B117" s="43" t="s">
        <v>54</v>
      </c>
      <c r="C117" s="9" t="s">
        <v>55</v>
      </c>
      <c r="D117" s="16">
        <v>3</v>
      </c>
      <c r="E117" s="8"/>
      <c r="F117" s="10">
        <v>265</v>
      </c>
      <c r="G117" s="8"/>
      <c r="H117" s="8">
        <f>F117*D117</f>
        <v>795</v>
      </c>
    </row>
    <row r="118" spans="1:8" ht="12.75">
      <c r="A118" s="12">
        <v>116</v>
      </c>
      <c r="B118" s="43" t="s">
        <v>70</v>
      </c>
      <c r="C118" s="9" t="s">
        <v>22</v>
      </c>
      <c r="D118" s="16">
        <v>3</v>
      </c>
      <c r="E118" s="8"/>
      <c r="F118" s="10">
        <v>155</v>
      </c>
      <c r="G118" s="8"/>
      <c r="H118" s="8">
        <f>F118*D118</f>
        <v>465</v>
      </c>
    </row>
    <row r="119" spans="1:8" s="18" customFormat="1" ht="12.75">
      <c r="A119" s="12">
        <v>117</v>
      </c>
      <c r="B119" s="22" t="s">
        <v>162</v>
      </c>
      <c r="C119" s="7" t="s">
        <v>14</v>
      </c>
      <c r="D119" s="6">
        <v>15</v>
      </c>
      <c r="E119" s="17">
        <v>700</v>
      </c>
      <c r="F119" s="17"/>
      <c r="G119" s="17">
        <f>E119*D119</f>
        <v>10500</v>
      </c>
      <c r="H119" s="17"/>
    </row>
    <row r="120" spans="1:8" s="18" customFormat="1" ht="38.25">
      <c r="A120" s="12">
        <v>118</v>
      </c>
      <c r="B120" s="44" t="s">
        <v>64</v>
      </c>
      <c r="C120" s="7" t="s">
        <v>14</v>
      </c>
      <c r="D120" s="6">
        <v>28</v>
      </c>
      <c r="E120" s="17">
        <f>2*80</f>
        <v>160</v>
      </c>
      <c r="F120" s="17"/>
      <c r="G120" s="17">
        <f>E120*D120</f>
        <v>4480</v>
      </c>
      <c r="H120" s="19"/>
    </row>
    <row r="121" spans="1:8" s="18" customFormat="1" ht="38.25">
      <c r="A121" s="12">
        <v>119</v>
      </c>
      <c r="B121" s="44" t="s">
        <v>150</v>
      </c>
      <c r="C121" s="7" t="s">
        <v>14</v>
      </c>
      <c r="D121" s="6">
        <v>10</v>
      </c>
      <c r="E121" s="17">
        <f>2*90</f>
        <v>180</v>
      </c>
      <c r="F121" s="17"/>
      <c r="G121" s="17">
        <f>E121*D121</f>
        <v>1800</v>
      </c>
      <c r="H121" s="19"/>
    </row>
    <row r="122" spans="1:8" ht="12.75">
      <c r="A122" s="12">
        <v>120</v>
      </c>
      <c r="B122" s="40" t="s">
        <v>58</v>
      </c>
      <c r="C122" s="9" t="s">
        <v>11</v>
      </c>
      <c r="D122" s="16">
        <v>5</v>
      </c>
      <c r="E122" s="8"/>
      <c r="F122" s="8">
        <v>640</v>
      </c>
      <c r="G122" s="8"/>
      <c r="H122" s="8">
        <f>F122*D122</f>
        <v>3200</v>
      </c>
    </row>
    <row r="123" spans="1:8" ht="12.75">
      <c r="A123" s="12">
        <v>121</v>
      </c>
      <c r="B123" s="40" t="s">
        <v>146</v>
      </c>
      <c r="C123" s="9" t="s">
        <v>147</v>
      </c>
      <c r="D123" s="16">
        <v>1</v>
      </c>
      <c r="E123" s="8"/>
      <c r="F123" s="8">
        <v>1100</v>
      </c>
      <c r="G123" s="8"/>
      <c r="H123" s="8">
        <f>F123*D123</f>
        <v>1100</v>
      </c>
    </row>
    <row r="124" spans="1:8" ht="12.75">
      <c r="A124" s="12">
        <v>122</v>
      </c>
      <c r="B124" s="40" t="s">
        <v>80</v>
      </c>
      <c r="C124" s="9" t="s">
        <v>13</v>
      </c>
      <c r="D124" s="16">
        <v>35</v>
      </c>
      <c r="E124" s="8"/>
      <c r="F124" s="8">
        <v>15</v>
      </c>
      <c r="G124" s="8"/>
      <c r="H124" s="8">
        <f>F124*D124</f>
        <v>525</v>
      </c>
    </row>
    <row r="125" spans="1:8" s="18" customFormat="1" ht="12.75">
      <c r="A125" s="12">
        <v>123</v>
      </c>
      <c r="B125" s="22" t="s">
        <v>65</v>
      </c>
      <c r="C125" s="7" t="s">
        <v>14</v>
      </c>
      <c r="D125" s="6">
        <v>38</v>
      </c>
      <c r="E125" s="17">
        <v>65</v>
      </c>
      <c r="F125" s="17"/>
      <c r="G125" s="17">
        <f aca="true" t="shared" si="2" ref="G125:G130">E125*D125</f>
        <v>2470</v>
      </c>
      <c r="H125" s="19"/>
    </row>
    <row r="126" spans="1:8" s="18" customFormat="1" ht="12.75">
      <c r="A126" s="12">
        <v>124</v>
      </c>
      <c r="B126" s="22" t="s">
        <v>81</v>
      </c>
      <c r="C126" s="7" t="s">
        <v>14</v>
      </c>
      <c r="D126" s="6">
        <v>38</v>
      </c>
      <c r="E126" s="17">
        <v>17</v>
      </c>
      <c r="F126" s="17"/>
      <c r="G126" s="17">
        <f t="shared" si="2"/>
        <v>646</v>
      </c>
      <c r="H126" s="19"/>
    </row>
    <row r="127" spans="1:8" s="18" customFormat="1" ht="12.75">
      <c r="A127" s="12">
        <v>125</v>
      </c>
      <c r="B127" s="22" t="s">
        <v>148</v>
      </c>
      <c r="C127" s="7" t="s">
        <v>14</v>
      </c>
      <c r="D127" s="6">
        <v>28</v>
      </c>
      <c r="E127" s="17">
        <f>3*40</f>
        <v>120</v>
      </c>
      <c r="F127" s="17"/>
      <c r="G127" s="17">
        <f t="shared" si="2"/>
        <v>3360</v>
      </c>
      <c r="H127" s="19"/>
    </row>
    <row r="128" spans="1:8" s="18" customFormat="1" ht="12.75">
      <c r="A128" s="12">
        <v>126</v>
      </c>
      <c r="B128" s="22" t="s">
        <v>187</v>
      </c>
      <c r="C128" s="7" t="s">
        <v>14</v>
      </c>
      <c r="D128" s="6">
        <v>10</v>
      </c>
      <c r="E128" s="17">
        <f>3*40</f>
        <v>120</v>
      </c>
      <c r="F128" s="17"/>
      <c r="G128" s="17">
        <f t="shared" si="2"/>
        <v>1200</v>
      </c>
      <c r="H128" s="19"/>
    </row>
    <row r="129" spans="1:8" s="18" customFormat="1" ht="12.75">
      <c r="A129" s="12">
        <v>127</v>
      </c>
      <c r="B129" s="22" t="s">
        <v>66</v>
      </c>
      <c r="C129" s="7" t="s">
        <v>14</v>
      </c>
      <c r="D129" s="6">
        <v>15</v>
      </c>
      <c r="E129" s="17">
        <v>185</v>
      </c>
      <c r="F129" s="17"/>
      <c r="G129" s="17">
        <f t="shared" si="2"/>
        <v>2775</v>
      </c>
      <c r="H129" s="19"/>
    </row>
    <row r="130" spans="1:8" s="18" customFormat="1" ht="25.5">
      <c r="A130" s="12">
        <v>128</v>
      </c>
      <c r="B130" s="41" t="s">
        <v>63</v>
      </c>
      <c r="C130" s="7" t="s">
        <v>14</v>
      </c>
      <c r="D130" s="6">
        <v>15</v>
      </c>
      <c r="E130" s="17">
        <v>310</v>
      </c>
      <c r="F130" s="17"/>
      <c r="G130" s="17">
        <f t="shared" si="2"/>
        <v>4650</v>
      </c>
      <c r="H130" s="17"/>
    </row>
    <row r="131" spans="1:8" ht="15">
      <c r="A131" s="12">
        <v>129</v>
      </c>
      <c r="B131" s="39" t="s">
        <v>88</v>
      </c>
      <c r="C131" s="21"/>
      <c r="D131" s="57"/>
      <c r="E131" s="57"/>
      <c r="F131" s="57"/>
      <c r="G131" s="57"/>
      <c r="H131" s="58"/>
    </row>
    <row r="132" spans="1:8" s="18" customFormat="1" ht="12.75">
      <c r="A132" s="12">
        <v>130</v>
      </c>
      <c r="B132" s="45" t="s">
        <v>218</v>
      </c>
      <c r="C132" s="7" t="s">
        <v>10</v>
      </c>
      <c r="D132" s="6">
        <v>54</v>
      </c>
      <c r="E132" s="17">
        <v>40</v>
      </c>
      <c r="F132" s="19"/>
      <c r="G132" s="17">
        <f>E132*D132</f>
        <v>2160</v>
      </c>
      <c r="H132" s="19"/>
    </row>
    <row r="133" spans="1:8" ht="12.75">
      <c r="A133" s="12">
        <v>131</v>
      </c>
      <c r="B133" s="40" t="s">
        <v>229</v>
      </c>
      <c r="C133" s="9" t="s">
        <v>13</v>
      </c>
      <c r="D133" s="16">
        <v>1</v>
      </c>
      <c r="E133" s="8"/>
      <c r="F133" s="8">
        <v>939</v>
      </c>
      <c r="G133" s="8"/>
      <c r="H133" s="8">
        <f>F133*D133</f>
        <v>939</v>
      </c>
    </row>
    <row r="134" spans="1:8" s="18" customFormat="1" ht="12.75">
      <c r="A134" s="12">
        <v>132</v>
      </c>
      <c r="B134" s="31" t="s">
        <v>188</v>
      </c>
      <c r="C134" s="7" t="s">
        <v>55</v>
      </c>
      <c r="D134" s="6">
        <v>1</v>
      </c>
      <c r="E134" s="17">
        <v>980</v>
      </c>
      <c r="F134" s="19"/>
      <c r="G134" s="17">
        <f>E134*D134</f>
        <v>980</v>
      </c>
      <c r="H134" s="19"/>
    </row>
    <row r="135" spans="1:8" ht="12.75">
      <c r="A135" s="12">
        <v>133</v>
      </c>
      <c r="B135" s="40" t="s">
        <v>61</v>
      </c>
      <c r="C135" s="9" t="s">
        <v>44</v>
      </c>
      <c r="D135" s="16">
        <v>1</v>
      </c>
      <c r="E135" s="8"/>
      <c r="F135" s="8">
        <v>650</v>
      </c>
      <c r="G135" s="8"/>
      <c r="H135" s="8">
        <f>F135*D135</f>
        <v>650</v>
      </c>
    </row>
    <row r="136" spans="1:8" ht="12.75">
      <c r="A136" s="12">
        <v>134</v>
      </c>
      <c r="B136" s="40" t="s">
        <v>130</v>
      </c>
      <c r="C136" s="9" t="s">
        <v>13</v>
      </c>
      <c r="D136" s="16">
        <v>1</v>
      </c>
      <c r="E136" s="8"/>
      <c r="F136" s="8">
        <v>950</v>
      </c>
      <c r="G136" s="8"/>
      <c r="H136" s="8">
        <f>F136*D136</f>
        <v>950</v>
      </c>
    </row>
    <row r="137" spans="1:8" s="18" customFormat="1" ht="12.75">
      <c r="A137" s="12">
        <v>135</v>
      </c>
      <c r="B137" s="31" t="s">
        <v>140</v>
      </c>
      <c r="C137" s="7" t="s">
        <v>10</v>
      </c>
      <c r="D137" s="6">
        <v>24</v>
      </c>
      <c r="E137" s="17">
        <v>1100</v>
      </c>
      <c r="F137" s="17"/>
      <c r="G137" s="17">
        <f>E137*D137</f>
        <v>26400</v>
      </c>
      <c r="H137" s="17"/>
    </row>
    <row r="138" spans="1:8" ht="12.75">
      <c r="A138" s="12">
        <v>136</v>
      </c>
      <c r="B138" s="40" t="s">
        <v>45</v>
      </c>
      <c r="C138" s="9" t="s">
        <v>11</v>
      </c>
      <c r="D138" s="16">
        <v>12</v>
      </c>
      <c r="E138" s="8"/>
      <c r="F138" s="8">
        <v>259</v>
      </c>
      <c r="G138" s="8"/>
      <c r="H138" s="8">
        <f>F138*D138</f>
        <v>3108</v>
      </c>
    </row>
    <row r="139" spans="1:8" s="18" customFormat="1" ht="12.75">
      <c r="A139" s="12">
        <v>137</v>
      </c>
      <c r="B139" s="22" t="s">
        <v>89</v>
      </c>
      <c r="C139" s="7" t="s">
        <v>10</v>
      </c>
      <c r="D139" s="6">
        <v>7</v>
      </c>
      <c r="E139" s="17">
        <v>590</v>
      </c>
      <c r="F139" s="19"/>
      <c r="G139" s="17">
        <f>E139*D139</f>
        <v>4130</v>
      </c>
      <c r="H139" s="19"/>
    </row>
    <row r="140" spans="1:8" s="18" customFormat="1" ht="12.75">
      <c r="A140" s="12">
        <v>138</v>
      </c>
      <c r="B140" s="45" t="s">
        <v>202</v>
      </c>
      <c r="C140" s="7" t="s">
        <v>23</v>
      </c>
      <c r="D140" s="6">
        <v>51</v>
      </c>
      <c r="E140" s="17">
        <v>200</v>
      </c>
      <c r="F140" s="19"/>
      <c r="G140" s="17">
        <f>E140*D140</f>
        <v>10200</v>
      </c>
      <c r="H140" s="19"/>
    </row>
    <row r="141" spans="1:8" s="18" customFormat="1" ht="12.75">
      <c r="A141" s="12">
        <v>139</v>
      </c>
      <c r="B141" s="31" t="s">
        <v>189</v>
      </c>
      <c r="C141" s="7" t="s">
        <v>55</v>
      </c>
      <c r="D141" s="6">
        <v>1</v>
      </c>
      <c r="E141" s="17">
        <v>1200</v>
      </c>
      <c r="F141" s="19"/>
      <c r="G141" s="17">
        <f>E141*D141</f>
        <v>1200</v>
      </c>
      <c r="H141" s="19"/>
    </row>
    <row r="142" spans="1:8" ht="12.75">
      <c r="A142" s="12">
        <v>140</v>
      </c>
      <c r="B142" s="40" t="s">
        <v>190</v>
      </c>
      <c r="C142" s="9" t="s">
        <v>11</v>
      </c>
      <c r="D142" s="16">
        <v>2</v>
      </c>
      <c r="E142" s="8"/>
      <c r="F142" s="8">
        <v>804</v>
      </c>
      <c r="G142" s="8"/>
      <c r="H142" s="8">
        <f>F142*D142</f>
        <v>1608</v>
      </c>
    </row>
    <row r="143" spans="1:8" s="18" customFormat="1" ht="12.75">
      <c r="A143" s="12">
        <v>141</v>
      </c>
      <c r="B143" s="45" t="s">
        <v>191</v>
      </c>
      <c r="C143" s="7" t="s">
        <v>10</v>
      </c>
      <c r="D143" s="6">
        <v>52</v>
      </c>
      <c r="E143" s="17">
        <v>395</v>
      </c>
      <c r="F143" s="19"/>
      <c r="G143" s="17">
        <f>E143*D143</f>
        <v>20540</v>
      </c>
      <c r="H143" s="19"/>
    </row>
    <row r="144" spans="1:8" ht="25.5">
      <c r="A144" s="12">
        <v>142</v>
      </c>
      <c r="B144" s="40" t="s">
        <v>192</v>
      </c>
      <c r="C144" s="9" t="s">
        <v>11</v>
      </c>
      <c r="D144" s="16">
        <v>192</v>
      </c>
      <c r="E144" s="8"/>
      <c r="F144" s="8">
        <v>91</v>
      </c>
      <c r="G144" s="8"/>
      <c r="H144" s="8">
        <f>F144*D144</f>
        <v>17472</v>
      </c>
    </row>
    <row r="145" spans="1:8" ht="12.75">
      <c r="A145" s="12">
        <v>143</v>
      </c>
      <c r="B145" s="40" t="s">
        <v>193</v>
      </c>
      <c r="C145" s="9" t="s">
        <v>13</v>
      </c>
      <c r="D145" s="16">
        <v>18</v>
      </c>
      <c r="E145" s="8"/>
      <c r="F145" s="8">
        <v>177</v>
      </c>
      <c r="G145" s="8"/>
      <c r="H145" s="8">
        <f>F145*D145</f>
        <v>3186</v>
      </c>
    </row>
    <row r="146" spans="1:8" ht="12.75">
      <c r="A146" s="12">
        <v>144</v>
      </c>
      <c r="B146" s="40" t="s">
        <v>194</v>
      </c>
      <c r="C146" s="9" t="s">
        <v>55</v>
      </c>
      <c r="D146" s="16">
        <v>1</v>
      </c>
      <c r="E146" s="8"/>
      <c r="F146" s="8">
        <v>1750</v>
      </c>
      <c r="G146" s="8"/>
      <c r="H146" s="8">
        <f>F146*D146</f>
        <v>1750</v>
      </c>
    </row>
    <row r="147" spans="1:8" s="18" customFormat="1" ht="12.75">
      <c r="A147" s="12">
        <v>145</v>
      </c>
      <c r="B147" s="45" t="s">
        <v>195</v>
      </c>
      <c r="C147" s="7" t="s">
        <v>10</v>
      </c>
      <c r="D147" s="6">
        <v>52</v>
      </c>
      <c r="E147" s="17">
        <v>100</v>
      </c>
      <c r="F147" s="19"/>
      <c r="G147" s="17">
        <f>E147*D147</f>
        <v>5200</v>
      </c>
      <c r="H147" s="19"/>
    </row>
    <row r="148" spans="1:8" ht="12.75">
      <c r="A148" s="12">
        <v>146</v>
      </c>
      <c r="B148" s="43" t="s">
        <v>27</v>
      </c>
      <c r="C148" s="9" t="s">
        <v>13</v>
      </c>
      <c r="D148" s="16">
        <v>39</v>
      </c>
      <c r="E148" s="8"/>
      <c r="F148" s="10">
        <v>52</v>
      </c>
      <c r="G148" s="8"/>
      <c r="H148" s="8">
        <f>F148*D148</f>
        <v>2028</v>
      </c>
    </row>
    <row r="149" spans="1:8" ht="12.75">
      <c r="A149" s="12">
        <v>147</v>
      </c>
      <c r="B149" s="40" t="s">
        <v>196</v>
      </c>
      <c r="C149" s="9" t="s">
        <v>22</v>
      </c>
      <c r="D149" s="16">
        <v>3</v>
      </c>
      <c r="E149" s="8"/>
      <c r="F149" s="8">
        <v>125</v>
      </c>
      <c r="G149" s="8"/>
      <c r="H149" s="8">
        <f>F149*D149</f>
        <v>375</v>
      </c>
    </row>
    <row r="150" spans="1:8" ht="12.75">
      <c r="A150" s="12">
        <v>148</v>
      </c>
      <c r="B150" s="40" t="s">
        <v>197</v>
      </c>
      <c r="C150" s="9" t="s">
        <v>22</v>
      </c>
      <c r="D150" s="16">
        <v>3</v>
      </c>
      <c r="E150" s="8"/>
      <c r="F150" s="8">
        <v>145</v>
      </c>
      <c r="G150" s="8"/>
      <c r="H150" s="8">
        <f>F150*D150</f>
        <v>435</v>
      </c>
    </row>
    <row r="151" spans="1:8" ht="12.75">
      <c r="A151" s="12">
        <v>149</v>
      </c>
      <c r="B151" s="40" t="s">
        <v>198</v>
      </c>
      <c r="C151" s="9" t="s">
        <v>22</v>
      </c>
      <c r="D151" s="16">
        <v>1</v>
      </c>
      <c r="E151" s="8"/>
      <c r="F151" s="8">
        <v>121</v>
      </c>
      <c r="G151" s="8"/>
      <c r="H151" s="8">
        <f>F151*D151</f>
        <v>121</v>
      </c>
    </row>
    <row r="152" spans="1:8" s="18" customFormat="1" ht="12.75">
      <c r="A152" s="12">
        <v>150</v>
      </c>
      <c r="B152" s="45" t="s">
        <v>199</v>
      </c>
      <c r="C152" s="7" t="s">
        <v>200</v>
      </c>
      <c r="D152" s="6">
        <v>5.1</v>
      </c>
      <c r="E152" s="17">
        <v>1200</v>
      </c>
      <c r="F152" s="19"/>
      <c r="G152" s="17">
        <f>E152*D152</f>
        <v>6120</v>
      </c>
      <c r="H152" s="19"/>
    </row>
    <row r="153" spans="1:8" ht="12.75">
      <c r="A153" s="12">
        <v>151</v>
      </c>
      <c r="B153" s="43" t="s">
        <v>201</v>
      </c>
      <c r="C153" s="9" t="s">
        <v>11</v>
      </c>
      <c r="D153" s="16">
        <v>80</v>
      </c>
      <c r="E153" s="8"/>
      <c r="F153" s="10">
        <v>151</v>
      </c>
      <c r="G153" s="8"/>
      <c r="H153" s="8">
        <f>F153*D153</f>
        <v>12080</v>
      </c>
    </row>
    <row r="154" spans="1:8" ht="12.75">
      <c r="A154" s="12">
        <v>152</v>
      </c>
      <c r="B154" s="43" t="s">
        <v>235</v>
      </c>
      <c r="C154" s="9" t="s">
        <v>14</v>
      </c>
      <c r="D154" s="16">
        <v>25</v>
      </c>
      <c r="E154" s="8"/>
      <c r="F154" s="10">
        <v>29</v>
      </c>
      <c r="G154" s="8"/>
      <c r="H154" s="8">
        <f>F154*D154</f>
        <v>725</v>
      </c>
    </row>
    <row r="155" spans="1:8" ht="15">
      <c r="A155" s="12">
        <v>153</v>
      </c>
      <c r="B155" s="39" t="s">
        <v>62</v>
      </c>
      <c r="C155" s="21"/>
      <c r="D155" s="57"/>
      <c r="E155" s="57"/>
      <c r="F155" s="57"/>
      <c r="G155" s="57"/>
      <c r="H155" s="58"/>
    </row>
    <row r="156" spans="1:8" s="18" customFormat="1" ht="12.75">
      <c r="A156" s="12">
        <v>154</v>
      </c>
      <c r="B156" s="31" t="s">
        <v>67</v>
      </c>
      <c r="C156" s="7" t="s">
        <v>23</v>
      </c>
      <c r="D156" s="6">
        <v>10</v>
      </c>
      <c r="E156" s="17">
        <v>60</v>
      </c>
      <c r="F156" s="17"/>
      <c r="G156" s="17">
        <f>E156*D156</f>
        <v>600</v>
      </c>
      <c r="H156" s="17"/>
    </row>
    <row r="157" spans="1:8" ht="12.75">
      <c r="A157" s="12">
        <v>155</v>
      </c>
      <c r="B157" s="40" t="s">
        <v>68</v>
      </c>
      <c r="C157" s="9" t="s">
        <v>13</v>
      </c>
      <c r="D157" s="16">
        <v>5</v>
      </c>
      <c r="E157" s="8"/>
      <c r="F157" s="8">
        <v>65</v>
      </c>
      <c r="G157" s="8"/>
      <c r="H157" s="8">
        <f>F157*D157</f>
        <v>325</v>
      </c>
    </row>
    <row r="158" spans="1:8" s="18" customFormat="1" ht="12.75">
      <c r="A158" s="12">
        <v>156</v>
      </c>
      <c r="B158" s="31" t="s">
        <v>69</v>
      </c>
      <c r="C158" s="7" t="s">
        <v>13</v>
      </c>
      <c r="D158" s="6">
        <v>4</v>
      </c>
      <c r="E158" s="17">
        <v>120</v>
      </c>
      <c r="F158" s="17"/>
      <c r="G158" s="17">
        <f>E158*D158</f>
        <v>480</v>
      </c>
      <c r="H158" s="17"/>
    </row>
    <row r="159" spans="1:8" s="18" customFormat="1" ht="12.75">
      <c r="A159" s="12">
        <v>157</v>
      </c>
      <c r="B159" s="31" t="s">
        <v>91</v>
      </c>
      <c r="C159" s="7" t="s">
        <v>13</v>
      </c>
      <c r="D159" s="6">
        <v>4</v>
      </c>
      <c r="E159" s="17">
        <v>730</v>
      </c>
      <c r="F159" s="17"/>
      <c r="G159" s="17">
        <f>E159*D159</f>
        <v>2920</v>
      </c>
      <c r="H159" s="17"/>
    </row>
    <row r="160" spans="1:8" ht="12.75">
      <c r="A160" s="12">
        <v>158</v>
      </c>
      <c r="B160" s="40" t="s">
        <v>158</v>
      </c>
      <c r="C160" s="9" t="s">
        <v>13</v>
      </c>
      <c r="D160" s="16">
        <v>3</v>
      </c>
      <c r="E160" s="8"/>
      <c r="F160" s="8">
        <v>245</v>
      </c>
      <c r="G160" s="8"/>
      <c r="H160" s="8">
        <f>F160*D160</f>
        <v>735</v>
      </c>
    </row>
    <row r="161" spans="1:8" ht="12.75">
      <c r="A161" s="12">
        <v>159</v>
      </c>
      <c r="B161" s="40" t="s">
        <v>159</v>
      </c>
      <c r="C161" s="9" t="s">
        <v>13</v>
      </c>
      <c r="D161" s="16">
        <v>4</v>
      </c>
      <c r="E161" s="8"/>
      <c r="F161" s="8">
        <v>725</v>
      </c>
      <c r="G161" s="8"/>
      <c r="H161" s="8">
        <f>F161*D161</f>
        <v>2900</v>
      </c>
    </row>
    <row r="162" spans="1:9" s="18" customFormat="1" ht="25.5">
      <c r="A162" s="12">
        <v>160</v>
      </c>
      <c r="B162" s="41" t="s">
        <v>115</v>
      </c>
      <c r="C162" s="7" t="s">
        <v>13</v>
      </c>
      <c r="D162" s="6">
        <v>15</v>
      </c>
      <c r="E162" s="17">
        <v>40</v>
      </c>
      <c r="F162" s="17"/>
      <c r="G162" s="17">
        <f>E162*D162</f>
        <v>600</v>
      </c>
      <c r="H162" s="19"/>
      <c r="I162" s="30"/>
    </row>
    <row r="163" spans="1:9" s="18" customFormat="1" ht="12.75">
      <c r="A163" s="12">
        <v>161</v>
      </c>
      <c r="B163" s="31" t="s">
        <v>131</v>
      </c>
      <c r="C163" s="7" t="s">
        <v>13</v>
      </c>
      <c r="D163" s="6">
        <v>3</v>
      </c>
      <c r="E163" s="17">
        <v>500</v>
      </c>
      <c r="F163" s="60"/>
      <c r="G163" s="17">
        <f>E163*D163</f>
        <v>1500</v>
      </c>
      <c r="H163" s="32"/>
      <c r="I163" s="30"/>
    </row>
    <row r="164" spans="1:8" ht="12.75">
      <c r="A164" s="12">
        <v>162</v>
      </c>
      <c r="B164" s="40" t="s">
        <v>237</v>
      </c>
      <c r="C164" s="9" t="s">
        <v>13</v>
      </c>
      <c r="D164" s="16">
        <v>2</v>
      </c>
      <c r="E164" s="8"/>
      <c r="F164" s="8">
        <v>579</v>
      </c>
      <c r="G164" s="8"/>
      <c r="H164" s="8">
        <f>F164*D164</f>
        <v>1158</v>
      </c>
    </row>
    <row r="165" spans="1:8" s="18" customFormat="1" ht="12.75">
      <c r="A165" s="12">
        <v>163</v>
      </c>
      <c r="B165" s="22" t="s">
        <v>133</v>
      </c>
      <c r="C165" s="7" t="s">
        <v>14</v>
      </c>
      <c r="D165" s="6">
        <v>12</v>
      </c>
      <c r="E165" s="17">
        <v>90</v>
      </c>
      <c r="F165" s="17"/>
      <c r="G165" s="17">
        <f>E165*D165</f>
        <v>1080</v>
      </c>
      <c r="H165" s="17"/>
    </row>
    <row r="166" spans="1:8" ht="12.75">
      <c r="A166" s="12">
        <v>164</v>
      </c>
      <c r="B166" s="40" t="s">
        <v>134</v>
      </c>
      <c r="C166" s="9" t="s">
        <v>13</v>
      </c>
      <c r="D166" s="16">
        <v>1</v>
      </c>
      <c r="E166" s="8"/>
      <c r="F166" s="8">
        <v>435</v>
      </c>
      <c r="G166" s="8"/>
      <c r="H166" s="8">
        <f>F166*D166</f>
        <v>435</v>
      </c>
    </row>
    <row r="167" spans="1:8" s="18" customFormat="1" ht="12.75">
      <c r="A167" s="12">
        <v>165</v>
      </c>
      <c r="B167" s="22" t="s">
        <v>135</v>
      </c>
      <c r="C167" s="7" t="s">
        <v>14</v>
      </c>
      <c r="D167" s="6">
        <v>19</v>
      </c>
      <c r="E167" s="17">
        <v>100</v>
      </c>
      <c r="F167" s="17"/>
      <c r="G167" s="17">
        <f>E167*D167</f>
        <v>1900</v>
      </c>
      <c r="H167" s="17"/>
    </row>
    <row r="168" spans="1:8" ht="12.75">
      <c r="A168" s="12">
        <v>166</v>
      </c>
      <c r="B168" s="40" t="s">
        <v>203</v>
      </c>
      <c r="C168" s="9" t="s">
        <v>13</v>
      </c>
      <c r="D168" s="16">
        <v>4</v>
      </c>
      <c r="E168" s="8"/>
      <c r="F168" s="8">
        <v>250</v>
      </c>
      <c r="G168" s="8"/>
      <c r="H168" s="8">
        <f>F168*D168</f>
        <v>1000</v>
      </c>
    </row>
    <row r="169" spans="1:8" s="18" customFormat="1" ht="12.75">
      <c r="A169" s="12">
        <v>167</v>
      </c>
      <c r="B169" s="22" t="s">
        <v>204</v>
      </c>
      <c r="C169" s="7" t="s">
        <v>23</v>
      </c>
      <c r="D169" s="6">
        <v>25</v>
      </c>
      <c r="E169" s="17">
        <v>220</v>
      </c>
      <c r="F169" s="17"/>
      <c r="G169" s="17">
        <f aca="true" t="shared" si="3" ref="G169:G174">E169*D169</f>
        <v>5500</v>
      </c>
      <c r="H169" s="17"/>
    </row>
    <row r="170" spans="1:8" s="18" customFormat="1" ht="12.75">
      <c r="A170" s="12">
        <v>168</v>
      </c>
      <c r="B170" s="22" t="s">
        <v>205</v>
      </c>
      <c r="C170" s="7" t="s">
        <v>23</v>
      </c>
      <c r="D170" s="6">
        <v>25</v>
      </c>
      <c r="E170" s="17">
        <v>320</v>
      </c>
      <c r="F170" s="17"/>
      <c r="G170" s="17">
        <f t="shared" si="3"/>
        <v>8000</v>
      </c>
      <c r="H170" s="17"/>
    </row>
    <row r="171" spans="1:8" s="18" customFormat="1" ht="12.75">
      <c r="A171" s="12">
        <v>169</v>
      </c>
      <c r="B171" s="22" t="s">
        <v>238</v>
      </c>
      <c r="C171" s="7" t="s">
        <v>13</v>
      </c>
      <c r="D171" s="6">
        <v>14</v>
      </c>
      <c r="E171" s="17">
        <v>320</v>
      </c>
      <c r="F171" s="17"/>
      <c r="G171" s="17">
        <f t="shared" si="3"/>
        <v>4480</v>
      </c>
      <c r="H171" s="17"/>
    </row>
    <row r="172" spans="1:8" s="18" customFormat="1" ht="12.75">
      <c r="A172" s="12">
        <v>170</v>
      </c>
      <c r="B172" s="22" t="s">
        <v>136</v>
      </c>
      <c r="C172" s="7" t="s">
        <v>23</v>
      </c>
      <c r="D172" s="6">
        <v>50</v>
      </c>
      <c r="E172" s="17">
        <v>75</v>
      </c>
      <c r="F172" s="17"/>
      <c r="G172" s="17">
        <f t="shared" si="3"/>
        <v>3750</v>
      </c>
      <c r="H172" s="17"/>
    </row>
    <row r="173" spans="1:8" s="18" customFormat="1" ht="12.75">
      <c r="A173" s="12">
        <v>171</v>
      </c>
      <c r="B173" s="22" t="s">
        <v>206</v>
      </c>
      <c r="C173" s="7" t="s">
        <v>23</v>
      </c>
      <c r="D173" s="6">
        <v>50</v>
      </c>
      <c r="E173" s="17">
        <v>75</v>
      </c>
      <c r="F173" s="17"/>
      <c r="G173" s="17">
        <f t="shared" si="3"/>
        <v>3750</v>
      </c>
      <c r="H173" s="17"/>
    </row>
    <row r="174" spans="1:8" s="18" customFormat="1" ht="25.5">
      <c r="A174" s="12">
        <v>172</v>
      </c>
      <c r="B174" s="31" t="s">
        <v>234</v>
      </c>
      <c r="C174" s="7" t="s">
        <v>13</v>
      </c>
      <c r="D174" s="6">
        <v>1</v>
      </c>
      <c r="E174" s="17">
        <v>6500</v>
      </c>
      <c r="F174" s="17"/>
      <c r="G174" s="17">
        <f t="shared" si="3"/>
        <v>6500</v>
      </c>
      <c r="H174" s="17"/>
    </row>
    <row r="175" spans="1:8" ht="15">
      <c r="A175" s="12">
        <v>173</v>
      </c>
      <c r="B175" s="39" t="s">
        <v>111</v>
      </c>
      <c r="C175" s="21"/>
      <c r="D175" s="57"/>
      <c r="E175" s="57"/>
      <c r="F175" s="57"/>
      <c r="G175" s="57"/>
      <c r="H175" s="58"/>
    </row>
    <row r="176" spans="1:8" s="53" customFormat="1" ht="26.25">
      <c r="A176" s="12">
        <v>174</v>
      </c>
      <c r="B176" s="54" t="s">
        <v>245</v>
      </c>
      <c r="C176" s="1" t="s">
        <v>13</v>
      </c>
      <c r="D176" s="2">
        <v>1</v>
      </c>
      <c r="E176" s="51">
        <v>2250</v>
      </c>
      <c r="F176" s="59"/>
      <c r="G176" s="52">
        <f>E176*D176</f>
        <v>2250</v>
      </c>
      <c r="H176" s="59"/>
    </row>
    <row r="177" spans="1:8" s="18" customFormat="1" ht="25.5">
      <c r="A177" s="12">
        <v>175</v>
      </c>
      <c r="B177" s="25" t="s">
        <v>92</v>
      </c>
      <c r="C177" s="11" t="s">
        <v>13</v>
      </c>
      <c r="D177" s="61">
        <v>19</v>
      </c>
      <c r="E177" s="6">
        <v>280</v>
      </c>
      <c r="F177" s="17"/>
      <c r="G177" s="17">
        <f>E177*D177</f>
        <v>5320</v>
      </c>
      <c r="H177" s="19"/>
    </row>
    <row r="178" spans="1:8" s="18" customFormat="1" ht="25.5">
      <c r="A178" s="12">
        <v>176</v>
      </c>
      <c r="B178" s="31" t="s">
        <v>93</v>
      </c>
      <c r="C178" s="11" t="s">
        <v>13</v>
      </c>
      <c r="D178" s="61">
        <v>12</v>
      </c>
      <c r="E178" s="33">
        <v>30</v>
      </c>
      <c r="F178" s="34"/>
      <c r="G178" s="17">
        <f>E178*D178</f>
        <v>360</v>
      </c>
      <c r="H178" s="35"/>
    </row>
    <row r="179" spans="1:8" s="18" customFormat="1" ht="25.5">
      <c r="A179" s="12">
        <v>177</v>
      </c>
      <c r="B179" s="31" t="s">
        <v>113</v>
      </c>
      <c r="C179" s="11" t="s">
        <v>13</v>
      </c>
      <c r="D179" s="61">
        <v>9</v>
      </c>
      <c r="E179" s="33">
        <v>170</v>
      </c>
      <c r="F179" s="34"/>
      <c r="G179" s="17">
        <f>E179*D179</f>
        <v>1530</v>
      </c>
      <c r="H179" s="35"/>
    </row>
    <row r="180" spans="1:8" s="18" customFormat="1" ht="12.75">
      <c r="A180" s="12">
        <v>178</v>
      </c>
      <c r="B180" s="22" t="s">
        <v>242</v>
      </c>
      <c r="C180" s="7" t="s">
        <v>13</v>
      </c>
      <c r="D180" s="61">
        <v>52</v>
      </c>
      <c r="E180" s="6">
        <v>40</v>
      </c>
      <c r="F180" s="60"/>
      <c r="G180" s="17">
        <f>E180*D180</f>
        <v>2080</v>
      </c>
      <c r="H180" s="19"/>
    </row>
    <row r="181" spans="1:8" ht="12.75">
      <c r="A181" s="12">
        <v>179</v>
      </c>
      <c r="B181" s="46" t="s">
        <v>16</v>
      </c>
      <c r="C181" s="9" t="s">
        <v>13</v>
      </c>
      <c r="D181" s="16">
        <f>D180</f>
        <v>52</v>
      </c>
      <c r="E181" s="16"/>
      <c r="F181" s="8">
        <v>12</v>
      </c>
      <c r="G181" s="8"/>
      <c r="H181" s="8">
        <f>F181*D181</f>
        <v>624</v>
      </c>
    </row>
    <row r="182" spans="1:8" s="18" customFormat="1" ht="25.5">
      <c r="A182" s="12">
        <v>180</v>
      </c>
      <c r="B182" s="31" t="s">
        <v>72</v>
      </c>
      <c r="C182" s="11" t="s">
        <v>18</v>
      </c>
      <c r="D182" s="61">
        <v>30</v>
      </c>
      <c r="E182" s="6">
        <v>300</v>
      </c>
      <c r="F182" s="60"/>
      <c r="G182" s="17">
        <f>E182*D182</f>
        <v>9000</v>
      </c>
      <c r="H182" s="35"/>
    </row>
    <row r="183" spans="1:8" s="18" customFormat="1" ht="25.5">
      <c r="A183" s="12">
        <v>181</v>
      </c>
      <c r="B183" s="31" t="s">
        <v>112</v>
      </c>
      <c r="C183" s="11" t="s">
        <v>18</v>
      </c>
      <c r="D183" s="61">
        <v>25</v>
      </c>
      <c r="E183" s="6">
        <v>100</v>
      </c>
      <c r="F183" s="60"/>
      <c r="G183" s="17">
        <f>E183*D183</f>
        <v>2500</v>
      </c>
      <c r="H183" s="35"/>
    </row>
    <row r="184" spans="1:8" s="18" customFormat="1" ht="25.5">
      <c r="A184" s="12">
        <v>182</v>
      </c>
      <c r="B184" s="31" t="s">
        <v>124</v>
      </c>
      <c r="C184" s="11" t="s">
        <v>18</v>
      </c>
      <c r="D184" s="61">
        <v>4</v>
      </c>
      <c r="E184" s="6">
        <v>465</v>
      </c>
      <c r="F184" s="60"/>
      <c r="G184" s="17">
        <f>E184*D184</f>
        <v>1860</v>
      </c>
      <c r="H184" s="35"/>
    </row>
    <row r="185" spans="1:8" s="18" customFormat="1" ht="25.5">
      <c r="A185" s="12">
        <v>183</v>
      </c>
      <c r="B185" s="31" t="s">
        <v>17</v>
      </c>
      <c r="C185" s="7" t="s">
        <v>18</v>
      </c>
      <c r="D185" s="61">
        <f>D186+D187</f>
        <v>380</v>
      </c>
      <c r="E185" s="6">
        <v>65</v>
      </c>
      <c r="F185" s="60"/>
      <c r="G185" s="17">
        <f>E185*D185</f>
        <v>24700</v>
      </c>
      <c r="H185" s="19"/>
    </row>
    <row r="186" spans="1:8" ht="12.75">
      <c r="A186" s="12">
        <v>184</v>
      </c>
      <c r="B186" s="46" t="s">
        <v>94</v>
      </c>
      <c r="C186" s="9" t="s">
        <v>18</v>
      </c>
      <c r="D186" s="16">
        <v>200</v>
      </c>
      <c r="E186" s="16"/>
      <c r="F186" s="8">
        <v>43.9</v>
      </c>
      <c r="G186" s="8"/>
      <c r="H186" s="8">
        <f>F186*D186</f>
        <v>8780</v>
      </c>
    </row>
    <row r="187" spans="1:8" ht="12.75">
      <c r="A187" s="12">
        <v>185</v>
      </c>
      <c r="B187" s="46" t="s">
        <v>19</v>
      </c>
      <c r="C187" s="9" t="s">
        <v>18</v>
      </c>
      <c r="D187" s="16">
        <v>180</v>
      </c>
      <c r="E187" s="16"/>
      <c r="F187" s="8">
        <v>27.6</v>
      </c>
      <c r="G187" s="8"/>
      <c r="H187" s="8">
        <f>F187*D187</f>
        <v>4968</v>
      </c>
    </row>
    <row r="188" spans="1:8" s="18" customFormat="1" ht="25.5">
      <c r="A188" s="12">
        <v>186</v>
      </c>
      <c r="B188" s="31" t="s">
        <v>114</v>
      </c>
      <c r="C188" s="7" t="s">
        <v>18</v>
      </c>
      <c r="D188" s="61">
        <v>10</v>
      </c>
      <c r="E188" s="6">
        <v>70</v>
      </c>
      <c r="F188" s="60"/>
      <c r="G188" s="17">
        <f>E188*D188</f>
        <v>700</v>
      </c>
      <c r="H188" s="19"/>
    </row>
    <row r="189" spans="1:8" ht="12.75">
      <c r="A189" s="12">
        <v>187</v>
      </c>
      <c r="B189" s="46" t="s">
        <v>118</v>
      </c>
      <c r="C189" s="9" t="s">
        <v>18</v>
      </c>
      <c r="D189" s="16">
        <v>10</v>
      </c>
      <c r="E189" s="16"/>
      <c r="F189" s="8">
        <v>103.9</v>
      </c>
      <c r="G189" s="8"/>
      <c r="H189" s="8">
        <f>F189*D189</f>
        <v>1039</v>
      </c>
    </row>
    <row r="190" spans="1:8" s="18" customFormat="1" ht="12.75">
      <c r="A190" s="12">
        <v>188</v>
      </c>
      <c r="B190" s="31" t="s">
        <v>73</v>
      </c>
      <c r="C190" s="7" t="s">
        <v>14</v>
      </c>
      <c r="D190" s="62">
        <f>D191+D192</f>
        <v>60</v>
      </c>
      <c r="E190" s="6">
        <v>65</v>
      </c>
      <c r="F190" s="17"/>
      <c r="G190" s="17">
        <f>E190*D190</f>
        <v>3900</v>
      </c>
      <c r="H190" s="60"/>
    </row>
    <row r="191" spans="1:8" ht="12.75">
      <c r="A191" s="12">
        <v>189</v>
      </c>
      <c r="B191" s="46" t="s">
        <v>74</v>
      </c>
      <c r="C191" s="9" t="s">
        <v>18</v>
      </c>
      <c r="D191" s="16">
        <v>35</v>
      </c>
      <c r="E191" s="16"/>
      <c r="F191" s="8">
        <v>27.8</v>
      </c>
      <c r="G191" s="8"/>
      <c r="H191" s="8">
        <f>F191*D191</f>
        <v>973</v>
      </c>
    </row>
    <row r="192" spans="1:8" ht="25.5">
      <c r="A192" s="12">
        <v>190</v>
      </c>
      <c r="B192" s="47" t="s">
        <v>236</v>
      </c>
      <c r="C192" s="9" t="s">
        <v>18</v>
      </c>
      <c r="D192" s="16">
        <v>25</v>
      </c>
      <c r="E192" s="16"/>
      <c r="F192" s="8">
        <v>39</v>
      </c>
      <c r="G192" s="8"/>
      <c r="H192" s="8">
        <f>F192*D192</f>
        <v>975</v>
      </c>
    </row>
    <row r="193" spans="1:8" s="18" customFormat="1" ht="12.75">
      <c r="A193" s="12">
        <v>191</v>
      </c>
      <c r="B193" s="31" t="s">
        <v>15</v>
      </c>
      <c r="C193" s="7" t="s">
        <v>13</v>
      </c>
      <c r="D193" s="61">
        <v>40</v>
      </c>
      <c r="E193" s="6">
        <v>200</v>
      </c>
      <c r="F193" s="60"/>
      <c r="G193" s="17">
        <f aca="true" t="shared" si="4" ref="G193:G198">E193*D193</f>
        <v>8000</v>
      </c>
      <c r="H193" s="19"/>
    </row>
    <row r="194" spans="1:8" s="18" customFormat="1" ht="12.75">
      <c r="A194" s="12">
        <v>192</v>
      </c>
      <c r="B194" s="24" t="s">
        <v>95</v>
      </c>
      <c r="C194" s="7" t="s">
        <v>13</v>
      </c>
      <c r="D194" s="61">
        <v>1</v>
      </c>
      <c r="E194" s="6">
        <v>250</v>
      </c>
      <c r="F194" s="60"/>
      <c r="G194" s="17">
        <f t="shared" si="4"/>
        <v>250</v>
      </c>
      <c r="H194" s="19"/>
    </row>
    <row r="195" spans="1:8" s="18" customFormat="1" ht="12.75">
      <c r="A195" s="12">
        <v>193</v>
      </c>
      <c r="B195" s="31" t="s">
        <v>29</v>
      </c>
      <c r="C195" s="7" t="s">
        <v>13</v>
      </c>
      <c r="D195" s="62">
        <v>65</v>
      </c>
      <c r="E195" s="6">
        <v>50</v>
      </c>
      <c r="F195" s="17"/>
      <c r="G195" s="17">
        <f t="shared" si="4"/>
        <v>3250</v>
      </c>
      <c r="H195" s="19"/>
    </row>
    <row r="196" spans="1:8" s="18" customFormat="1" ht="25.5">
      <c r="A196" s="12">
        <v>194</v>
      </c>
      <c r="B196" s="31" t="s">
        <v>28</v>
      </c>
      <c r="C196" s="7" t="s">
        <v>13</v>
      </c>
      <c r="D196" s="62">
        <v>18</v>
      </c>
      <c r="E196" s="6">
        <v>265</v>
      </c>
      <c r="F196" s="17"/>
      <c r="G196" s="17">
        <f t="shared" si="4"/>
        <v>4770</v>
      </c>
      <c r="H196" s="19"/>
    </row>
    <row r="197" spans="1:8" s="18" customFormat="1" ht="12.75">
      <c r="A197" s="12">
        <v>195</v>
      </c>
      <c r="B197" s="24" t="s">
        <v>71</v>
      </c>
      <c r="C197" s="7" t="s">
        <v>13</v>
      </c>
      <c r="D197" s="62">
        <v>4</v>
      </c>
      <c r="E197" s="6">
        <v>1000</v>
      </c>
      <c r="F197" s="17"/>
      <c r="G197" s="17">
        <f t="shared" si="4"/>
        <v>4000</v>
      </c>
      <c r="H197" s="19"/>
    </row>
    <row r="198" spans="1:8" s="18" customFormat="1" ht="12.75">
      <c r="A198" s="12">
        <v>196</v>
      </c>
      <c r="B198" s="31" t="s">
        <v>207</v>
      </c>
      <c r="C198" s="7" t="s">
        <v>13</v>
      </c>
      <c r="D198" s="62">
        <v>1</v>
      </c>
      <c r="E198" s="6">
        <v>7800</v>
      </c>
      <c r="F198" s="17"/>
      <c r="G198" s="17">
        <f t="shared" si="4"/>
        <v>7800</v>
      </c>
      <c r="H198" s="35"/>
    </row>
    <row r="199" spans="1:8" ht="12.75">
      <c r="A199" s="12">
        <v>197</v>
      </c>
      <c r="B199" s="40" t="s">
        <v>97</v>
      </c>
      <c r="C199" s="9" t="s">
        <v>13</v>
      </c>
      <c r="D199" s="8">
        <v>1</v>
      </c>
      <c r="E199" s="13"/>
      <c r="F199" s="8">
        <v>1650</v>
      </c>
      <c r="G199" s="8"/>
      <c r="H199" s="8">
        <f>F199*D199</f>
        <v>1650</v>
      </c>
    </row>
    <row r="200" spans="1:8" ht="12.75">
      <c r="A200" s="12">
        <v>198</v>
      </c>
      <c r="B200" s="40" t="s">
        <v>209</v>
      </c>
      <c r="C200" s="9" t="s">
        <v>13</v>
      </c>
      <c r="D200" s="8">
        <v>1</v>
      </c>
      <c r="E200" s="13"/>
      <c r="F200" s="8">
        <v>1640</v>
      </c>
      <c r="G200" s="8"/>
      <c r="H200" s="8">
        <f>F200*D200</f>
        <v>1640</v>
      </c>
    </row>
    <row r="201" spans="1:8" ht="12.75">
      <c r="A201" s="12">
        <v>199</v>
      </c>
      <c r="B201" s="40" t="s">
        <v>208</v>
      </c>
      <c r="C201" s="9" t="s">
        <v>13</v>
      </c>
      <c r="D201" s="8">
        <v>2</v>
      </c>
      <c r="E201" s="13"/>
      <c r="F201" s="8">
        <v>650</v>
      </c>
      <c r="G201" s="8"/>
      <c r="H201" s="8">
        <f>F201*D201</f>
        <v>1300</v>
      </c>
    </row>
    <row r="202" spans="1:8" ht="12.75">
      <c r="A202" s="12">
        <v>200</v>
      </c>
      <c r="B202" s="40" t="s">
        <v>210</v>
      </c>
      <c r="C202" s="9" t="s">
        <v>13</v>
      </c>
      <c r="D202" s="8">
        <v>6</v>
      </c>
      <c r="E202" s="13"/>
      <c r="F202" s="8">
        <v>198</v>
      </c>
      <c r="G202" s="8"/>
      <c r="H202" s="8">
        <f>F202*D202</f>
        <v>1188</v>
      </c>
    </row>
    <row r="203" spans="1:8" s="18" customFormat="1" ht="12.75">
      <c r="A203" s="12">
        <v>201</v>
      </c>
      <c r="B203" s="31" t="s">
        <v>98</v>
      </c>
      <c r="C203" s="7" t="s">
        <v>13</v>
      </c>
      <c r="D203" s="62">
        <v>8</v>
      </c>
      <c r="E203" s="6">
        <v>300</v>
      </c>
      <c r="F203" s="17"/>
      <c r="G203" s="17">
        <f aca="true" t="shared" si="5" ref="G203:G212">E203*D203</f>
        <v>2400</v>
      </c>
      <c r="H203" s="35"/>
    </row>
    <row r="204" spans="1:8" s="18" customFormat="1" ht="12.75">
      <c r="A204" s="12">
        <v>202</v>
      </c>
      <c r="B204" s="22" t="s">
        <v>99</v>
      </c>
      <c r="C204" s="7" t="s">
        <v>13</v>
      </c>
      <c r="D204" s="62">
        <v>1</v>
      </c>
      <c r="E204" s="6">
        <v>1000</v>
      </c>
      <c r="F204" s="17"/>
      <c r="G204" s="17">
        <f t="shared" si="5"/>
        <v>1000</v>
      </c>
      <c r="H204" s="35"/>
    </row>
    <row r="205" spans="1:8" s="18" customFormat="1" ht="12.75">
      <c r="A205" s="12">
        <v>203</v>
      </c>
      <c r="B205" s="22" t="s">
        <v>100</v>
      </c>
      <c r="C205" s="7" t="s">
        <v>13</v>
      </c>
      <c r="D205" s="62">
        <v>1</v>
      </c>
      <c r="E205" s="6">
        <v>550</v>
      </c>
      <c r="F205" s="17"/>
      <c r="G205" s="17">
        <f t="shared" si="5"/>
        <v>550</v>
      </c>
      <c r="H205" s="35"/>
    </row>
    <row r="206" spans="1:8" s="18" customFormat="1" ht="12.75">
      <c r="A206" s="12">
        <v>204</v>
      </c>
      <c r="B206" s="22" t="s">
        <v>101</v>
      </c>
      <c r="C206" s="7" t="s">
        <v>13</v>
      </c>
      <c r="D206" s="62">
        <v>2</v>
      </c>
      <c r="E206" s="6">
        <v>350</v>
      </c>
      <c r="F206" s="17"/>
      <c r="G206" s="17">
        <f t="shared" si="5"/>
        <v>700</v>
      </c>
      <c r="H206" s="35"/>
    </row>
    <row r="207" spans="1:8" s="18" customFormat="1" ht="12.75">
      <c r="A207" s="12">
        <v>205</v>
      </c>
      <c r="B207" s="22" t="s">
        <v>102</v>
      </c>
      <c r="C207" s="7" t="s">
        <v>13</v>
      </c>
      <c r="D207" s="62">
        <v>3</v>
      </c>
      <c r="E207" s="6">
        <v>640</v>
      </c>
      <c r="F207" s="17"/>
      <c r="G207" s="17">
        <f t="shared" si="5"/>
        <v>1920</v>
      </c>
      <c r="H207" s="19"/>
    </row>
    <row r="208" spans="1:10" s="18" customFormat="1" ht="12.75">
      <c r="A208" s="12">
        <v>206</v>
      </c>
      <c r="B208" s="22" t="s">
        <v>31</v>
      </c>
      <c r="C208" s="7" t="s">
        <v>13</v>
      </c>
      <c r="D208" s="62">
        <v>2</v>
      </c>
      <c r="E208" s="6">
        <v>680</v>
      </c>
      <c r="F208" s="17"/>
      <c r="G208" s="17">
        <f t="shared" si="5"/>
        <v>1360</v>
      </c>
      <c r="H208" s="35"/>
      <c r="J208" s="30"/>
    </row>
    <row r="209" spans="1:8" s="18" customFormat="1" ht="12.75">
      <c r="A209" s="12">
        <v>207</v>
      </c>
      <c r="B209" s="22" t="s">
        <v>103</v>
      </c>
      <c r="C209" s="7" t="s">
        <v>13</v>
      </c>
      <c r="D209" s="62">
        <v>1</v>
      </c>
      <c r="E209" s="6">
        <v>650</v>
      </c>
      <c r="F209" s="17"/>
      <c r="G209" s="17">
        <f t="shared" si="5"/>
        <v>650</v>
      </c>
      <c r="H209" s="35"/>
    </row>
    <row r="210" spans="1:8" s="18" customFormat="1" ht="25.5">
      <c r="A210" s="12">
        <v>208</v>
      </c>
      <c r="B210" s="31" t="s">
        <v>21</v>
      </c>
      <c r="C210" s="7" t="s">
        <v>13</v>
      </c>
      <c r="D210" s="62">
        <v>3</v>
      </c>
      <c r="E210" s="6">
        <v>650</v>
      </c>
      <c r="F210" s="17"/>
      <c r="G210" s="17">
        <f t="shared" si="5"/>
        <v>1950</v>
      </c>
      <c r="H210" s="35"/>
    </row>
    <row r="211" spans="1:8" s="18" customFormat="1" ht="25.5">
      <c r="A211" s="12">
        <v>209</v>
      </c>
      <c r="B211" s="31" t="s">
        <v>30</v>
      </c>
      <c r="C211" s="7" t="s">
        <v>13</v>
      </c>
      <c r="D211" s="62">
        <v>4</v>
      </c>
      <c r="E211" s="6">
        <v>200</v>
      </c>
      <c r="F211" s="17"/>
      <c r="G211" s="17">
        <f>E211*D211</f>
        <v>800</v>
      </c>
      <c r="H211" s="35"/>
    </row>
    <row r="212" spans="1:8" s="18" customFormat="1" ht="38.25">
      <c r="A212" s="12">
        <v>210</v>
      </c>
      <c r="B212" s="31" t="s">
        <v>104</v>
      </c>
      <c r="C212" s="11" t="s">
        <v>13</v>
      </c>
      <c r="D212" s="62">
        <v>2</v>
      </c>
      <c r="E212" s="6">
        <v>400</v>
      </c>
      <c r="F212" s="17"/>
      <c r="G212" s="17">
        <f t="shared" si="5"/>
        <v>800</v>
      </c>
      <c r="H212" s="19"/>
    </row>
    <row r="213" spans="1:8" s="18" customFormat="1" ht="12.75">
      <c r="A213" s="12">
        <v>211</v>
      </c>
      <c r="B213" s="31" t="s">
        <v>42</v>
      </c>
      <c r="C213" s="11" t="s">
        <v>14</v>
      </c>
      <c r="D213" s="62">
        <v>55</v>
      </c>
      <c r="E213" s="6">
        <v>25</v>
      </c>
      <c r="F213" s="17"/>
      <c r="G213" s="17">
        <f>E213*D213</f>
        <v>1375</v>
      </c>
      <c r="H213" s="19"/>
    </row>
    <row r="214" spans="1:8" s="18" customFormat="1" ht="12.75">
      <c r="A214" s="12">
        <v>212</v>
      </c>
      <c r="B214" s="31" t="s">
        <v>121</v>
      </c>
      <c r="C214" s="11" t="s">
        <v>14</v>
      </c>
      <c r="D214" s="62">
        <v>4</v>
      </c>
      <c r="E214" s="6">
        <v>50</v>
      </c>
      <c r="F214" s="17"/>
      <c r="G214" s="17">
        <f>E214*D214</f>
        <v>200</v>
      </c>
      <c r="H214" s="19"/>
    </row>
    <row r="215" spans="1:8" ht="12.75">
      <c r="A215" s="12">
        <v>213</v>
      </c>
      <c r="B215" s="40" t="s">
        <v>122</v>
      </c>
      <c r="C215" s="9" t="s">
        <v>90</v>
      </c>
      <c r="D215" s="8">
        <v>1</v>
      </c>
      <c r="E215" s="13"/>
      <c r="F215" s="8">
        <v>222</v>
      </c>
      <c r="G215" s="8"/>
      <c r="H215" s="8">
        <f>F215*D215</f>
        <v>222</v>
      </c>
    </row>
    <row r="216" spans="1:8" ht="12.75">
      <c r="A216" s="12">
        <v>214</v>
      </c>
      <c r="B216" s="40" t="s">
        <v>123</v>
      </c>
      <c r="C216" s="9" t="s">
        <v>90</v>
      </c>
      <c r="D216" s="8">
        <v>1</v>
      </c>
      <c r="E216" s="13"/>
      <c r="F216" s="8">
        <v>403</v>
      </c>
      <c r="G216" s="8"/>
      <c r="H216" s="8">
        <f>F216*D216</f>
        <v>403</v>
      </c>
    </row>
    <row r="217" spans="1:8" s="18" customFormat="1" ht="12.75">
      <c r="A217" s="12">
        <v>215</v>
      </c>
      <c r="B217" s="41" t="s">
        <v>138</v>
      </c>
      <c r="C217" s="7" t="s">
        <v>18</v>
      </c>
      <c r="D217" s="61">
        <v>100</v>
      </c>
      <c r="E217" s="17">
        <v>10</v>
      </c>
      <c r="F217" s="29"/>
      <c r="G217" s="17">
        <f>E217*D217</f>
        <v>1000</v>
      </c>
      <c r="H217" s="32"/>
    </row>
    <row r="218" spans="1:8" ht="12.75">
      <c r="A218" s="12">
        <v>216</v>
      </c>
      <c r="B218" s="40" t="s">
        <v>139</v>
      </c>
      <c r="C218" s="9" t="s">
        <v>13</v>
      </c>
      <c r="D218" s="8">
        <v>1</v>
      </c>
      <c r="E218" s="13"/>
      <c r="F218" s="8">
        <v>572</v>
      </c>
      <c r="G218" s="8"/>
      <c r="H218" s="8">
        <f>F218*D218</f>
        <v>572</v>
      </c>
    </row>
    <row r="219" spans="1:8" s="18" customFormat="1" ht="25.5">
      <c r="A219" s="12">
        <v>217</v>
      </c>
      <c r="B219" s="31" t="s">
        <v>163</v>
      </c>
      <c r="C219" s="11" t="s">
        <v>55</v>
      </c>
      <c r="D219" s="62">
        <v>2</v>
      </c>
      <c r="E219" s="6">
        <v>3500</v>
      </c>
      <c r="F219" s="17"/>
      <c r="G219" s="17">
        <f>E219*D219</f>
        <v>7000</v>
      </c>
      <c r="H219" s="19"/>
    </row>
    <row r="220" spans="1:8" s="49" customFormat="1" ht="15">
      <c r="A220" s="12">
        <v>218</v>
      </c>
      <c r="B220" s="55" t="s">
        <v>160</v>
      </c>
      <c r="C220" s="56" t="s">
        <v>13</v>
      </c>
      <c r="D220" s="2">
        <v>1</v>
      </c>
      <c r="E220" s="51">
        <v>1500</v>
      </c>
      <c r="F220" s="59"/>
      <c r="G220" s="52">
        <f>D220*E220</f>
        <v>1500</v>
      </c>
      <c r="H220" s="59"/>
    </row>
    <row r="221" spans="1:8" s="53" customFormat="1" ht="25.5">
      <c r="A221" s="12">
        <v>219</v>
      </c>
      <c r="B221" s="50" t="s">
        <v>246</v>
      </c>
      <c r="C221" s="3" t="s">
        <v>13</v>
      </c>
      <c r="D221" s="62">
        <v>3</v>
      </c>
      <c r="E221" s="51">
        <v>2000</v>
      </c>
      <c r="F221" s="59"/>
      <c r="G221" s="52">
        <f>D221*E221</f>
        <v>6000</v>
      </c>
      <c r="H221" s="59"/>
    </row>
    <row r="222" spans="1:8" ht="15">
      <c r="A222" s="12">
        <v>220</v>
      </c>
      <c r="B222" s="39" t="s">
        <v>116</v>
      </c>
      <c r="C222" s="21"/>
      <c r="D222" s="63"/>
      <c r="E222" s="63"/>
      <c r="F222" s="63"/>
      <c r="G222" s="63"/>
      <c r="H222" s="63"/>
    </row>
    <row r="223" spans="1:8" s="18" customFormat="1" ht="25.5">
      <c r="A223" s="12">
        <v>221</v>
      </c>
      <c r="B223" s="31" t="s">
        <v>32</v>
      </c>
      <c r="C223" s="11" t="s">
        <v>14</v>
      </c>
      <c r="D223" s="61">
        <v>5</v>
      </c>
      <c r="E223" s="36">
        <v>270</v>
      </c>
      <c r="F223" s="35"/>
      <c r="G223" s="17">
        <f>D223*E223</f>
        <v>1350</v>
      </c>
      <c r="H223" s="19"/>
    </row>
    <row r="224" spans="1:8" s="18" customFormat="1" ht="25.5">
      <c r="A224" s="12">
        <v>222</v>
      </c>
      <c r="B224" s="31" t="s">
        <v>105</v>
      </c>
      <c r="C224" s="11" t="s">
        <v>13</v>
      </c>
      <c r="D224" s="61">
        <v>1</v>
      </c>
      <c r="E224" s="36">
        <v>1310</v>
      </c>
      <c r="F224" s="35"/>
      <c r="G224" s="17">
        <f>D224*E224</f>
        <v>1310</v>
      </c>
      <c r="H224" s="19"/>
    </row>
    <row r="225" spans="1:8" s="18" customFormat="1" ht="25.5">
      <c r="A225" s="12">
        <v>223</v>
      </c>
      <c r="B225" s="31" t="s">
        <v>117</v>
      </c>
      <c r="C225" s="11" t="s">
        <v>13</v>
      </c>
      <c r="D225" s="61">
        <v>2</v>
      </c>
      <c r="E225" s="36">
        <v>200</v>
      </c>
      <c r="F225" s="35"/>
      <c r="G225" s="17">
        <f>D225*E225</f>
        <v>400</v>
      </c>
      <c r="H225" s="19"/>
    </row>
    <row r="226" spans="1:8" s="18" customFormat="1" ht="25.5">
      <c r="A226" s="12">
        <v>224</v>
      </c>
      <c r="B226" s="31" t="s">
        <v>33</v>
      </c>
      <c r="C226" s="11" t="s">
        <v>14</v>
      </c>
      <c r="D226" s="61">
        <v>25</v>
      </c>
      <c r="E226" s="36">
        <v>500</v>
      </c>
      <c r="F226" s="35"/>
      <c r="G226" s="17">
        <f>D226*E226</f>
        <v>12500</v>
      </c>
      <c r="H226" s="19"/>
    </row>
    <row r="227" spans="1:8" ht="12.75">
      <c r="A227" s="12">
        <v>225</v>
      </c>
      <c r="B227" s="48" t="s">
        <v>106</v>
      </c>
      <c r="C227" s="27" t="s">
        <v>14</v>
      </c>
      <c r="D227" s="14">
        <v>25</v>
      </c>
      <c r="E227" s="8"/>
      <c r="F227" s="8">
        <v>73</v>
      </c>
      <c r="G227" s="8"/>
      <c r="H227" s="8">
        <f>D227*F227</f>
        <v>1825</v>
      </c>
    </row>
    <row r="228" spans="1:8" ht="12.75">
      <c r="A228" s="12">
        <v>226</v>
      </c>
      <c r="B228" s="48" t="s">
        <v>107</v>
      </c>
      <c r="C228" s="27" t="s">
        <v>13</v>
      </c>
      <c r="D228" s="14">
        <v>25</v>
      </c>
      <c r="E228" s="15"/>
      <c r="F228" s="8">
        <v>254</v>
      </c>
      <c r="G228" s="8"/>
      <c r="H228" s="8">
        <f>D228*F228</f>
        <v>6350</v>
      </c>
    </row>
    <row r="229" spans="1:8" s="18" customFormat="1" ht="12.75">
      <c r="A229" s="12">
        <v>227</v>
      </c>
      <c r="B229" s="31" t="s">
        <v>34</v>
      </c>
      <c r="C229" s="11" t="s">
        <v>14</v>
      </c>
      <c r="D229" s="61">
        <v>10</v>
      </c>
      <c r="E229" s="36">
        <v>500</v>
      </c>
      <c r="F229" s="60"/>
      <c r="G229" s="17">
        <f>E229*D229</f>
        <v>5000</v>
      </c>
      <c r="H229" s="19"/>
    </row>
    <row r="230" spans="1:8" ht="12.75">
      <c r="A230" s="12">
        <v>228</v>
      </c>
      <c r="B230" s="48" t="s">
        <v>211</v>
      </c>
      <c r="C230" s="27" t="s">
        <v>145</v>
      </c>
      <c r="D230" s="14">
        <v>1</v>
      </c>
      <c r="E230" s="8"/>
      <c r="F230" s="8">
        <v>2450</v>
      </c>
      <c r="G230" s="8"/>
      <c r="H230" s="8">
        <f>D230*F230</f>
        <v>2450</v>
      </c>
    </row>
    <row r="231" spans="1:8" s="18" customFormat="1" ht="12.75">
      <c r="A231" s="12">
        <v>229</v>
      </c>
      <c r="B231" s="22" t="s">
        <v>108</v>
      </c>
      <c r="C231" s="11" t="s">
        <v>13</v>
      </c>
      <c r="D231" s="5">
        <v>2</v>
      </c>
      <c r="E231" s="34">
        <v>1000</v>
      </c>
      <c r="F231" s="34"/>
      <c r="G231" s="17">
        <f>E231*D231</f>
        <v>2000</v>
      </c>
      <c r="H231" s="35"/>
    </row>
    <row r="232" spans="1:8" ht="12.75">
      <c r="A232" s="12">
        <v>230</v>
      </c>
      <c r="B232" s="48" t="s">
        <v>213</v>
      </c>
      <c r="C232" s="27" t="s">
        <v>13</v>
      </c>
      <c r="D232" s="14">
        <v>2</v>
      </c>
      <c r="E232" s="8"/>
      <c r="F232" s="8">
        <v>1100</v>
      </c>
      <c r="G232" s="8"/>
      <c r="H232" s="8">
        <f>D232*F232</f>
        <v>2200</v>
      </c>
    </row>
    <row r="233" spans="1:8" s="18" customFormat="1" ht="12.75">
      <c r="A233" s="12">
        <v>231</v>
      </c>
      <c r="B233" s="22" t="s">
        <v>35</v>
      </c>
      <c r="C233" s="11" t="s">
        <v>13</v>
      </c>
      <c r="D233" s="5">
        <v>12</v>
      </c>
      <c r="E233" s="34">
        <v>330</v>
      </c>
      <c r="F233" s="34"/>
      <c r="G233" s="17">
        <f>E233*D233</f>
        <v>3960</v>
      </c>
      <c r="H233" s="35"/>
    </row>
    <row r="234" spans="1:8" ht="12.75">
      <c r="A234" s="12">
        <v>232</v>
      </c>
      <c r="B234" s="48" t="s">
        <v>36</v>
      </c>
      <c r="C234" s="27" t="s">
        <v>13</v>
      </c>
      <c r="D234" s="14">
        <v>11</v>
      </c>
      <c r="E234" s="8"/>
      <c r="F234" s="8">
        <v>150</v>
      </c>
      <c r="G234" s="8"/>
      <c r="H234" s="8">
        <f>D234*F234</f>
        <v>1650</v>
      </c>
    </row>
    <row r="235" spans="1:8" s="18" customFormat="1" ht="12.75">
      <c r="A235" s="12">
        <v>233</v>
      </c>
      <c r="B235" s="22" t="s">
        <v>75</v>
      </c>
      <c r="C235" s="11" t="s">
        <v>13</v>
      </c>
      <c r="D235" s="5">
        <v>2</v>
      </c>
      <c r="E235" s="34">
        <v>930</v>
      </c>
      <c r="F235" s="34"/>
      <c r="G235" s="17">
        <f>E235*D235</f>
        <v>1860</v>
      </c>
      <c r="H235" s="35"/>
    </row>
    <row r="236" spans="1:8" ht="12.75">
      <c r="A236" s="12">
        <v>234</v>
      </c>
      <c r="B236" s="48" t="s">
        <v>109</v>
      </c>
      <c r="C236" s="27" t="s">
        <v>13</v>
      </c>
      <c r="D236" s="14">
        <v>2</v>
      </c>
      <c r="E236" s="8"/>
      <c r="F236" s="8">
        <v>1590</v>
      </c>
      <c r="G236" s="8"/>
      <c r="H236" s="8">
        <f>D236*F236</f>
        <v>3180</v>
      </c>
    </row>
    <row r="237" spans="1:8" s="18" customFormat="1" ht="25.5">
      <c r="A237" s="12">
        <v>235</v>
      </c>
      <c r="B237" s="44" t="s">
        <v>119</v>
      </c>
      <c r="C237" s="11" t="s">
        <v>13</v>
      </c>
      <c r="D237" s="5">
        <v>2</v>
      </c>
      <c r="E237" s="34">
        <v>500</v>
      </c>
      <c r="F237" s="34"/>
      <c r="G237" s="17">
        <f>E237*D237</f>
        <v>1000</v>
      </c>
      <c r="H237" s="35"/>
    </row>
    <row r="238" spans="1:8" ht="12.75">
      <c r="A238" s="12">
        <v>236</v>
      </c>
      <c r="B238" s="48" t="s">
        <v>110</v>
      </c>
      <c r="C238" s="27" t="s">
        <v>13</v>
      </c>
      <c r="D238" s="14">
        <v>2</v>
      </c>
      <c r="E238" s="8"/>
      <c r="F238" s="8">
        <v>50</v>
      </c>
      <c r="G238" s="8"/>
      <c r="H238" s="8">
        <f>D238*F238</f>
        <v>100</v>
      </c>
    </row>
    <row r="239" spans="1:8" s="18" customFormat="1" ht="12.75">
      <c r="A239" s="12">
        <v>237</v>
      </c>
      <c r="B239" s="22" t="s">
        <v>217</v>
      </c>
      <c r="C239" s="11" t="s">
        <v>13</v>
      </c>
      <c r="D239" s="5">
        <v>3</v>
      </c>
      <c r="E239" s="34">
        <v>3500</v>
      </c>
      <c r="F239" s="34"/>
      <c r="G239" s="17">
        <f>E239*D239</f>
        <v>10500</v>
      </c>
      <c r="H239" s="35"/>
    </row>
    <row r="240" spans="1:8" ht="12.75">
      <c r="A240" s="12">
        <v>238</v>
      </c>
      <c r="B240" s="48" t="s">
        <v>149</v>
      </c>
      <c r="C240" s="27" t="s">
        <v>13</v>
      </c>
      <c r="D240" s="14">
        <v>12</v>
      </c>
      <c r="E240" s="8"/>
      <c r="F240" s="8">
        <v>290</v>
      </c>
      <c r="G240" s="8"/>
      <c r="H240" s="8">
        <f>D240*F240</f>
        <v>3480</v>
      </c>
    </row>
    <row r="241" spans="1:8" ht="12.75">
      <c r="A241" s="12">
        <v>239</v>
      </c>
      <c r="B241" s="48" t="s">
        <v>215</v>
      </c>
      <c r="C241" s="27" t="s">
        <v>13</v>
      </c>
      <c r="D241" s="14">
        <f>D240</f>
        <v>12</v>
      </c>
      <c r="E241" s="8"/>
      <c r="F241" s="8">
        <v>245</v>
      </c>
      <c r="G241" s="8"/>
      <c r="H241" s="8">
        <f>D241*F241</f>
        <v>2940</v>
      </c>
    </row>
    <row r="242" spans="1:8" ht="12.75">
      <c r="A242" s="12">
        <v>240</v>
      </c>
      <c r="B242" s="48" t="s">
        <v>216</v>
      </c>
      <c r="C242" s="27" t="s">
        <v>13</v>
      </c>
      <c r="D242" s="14">
        <v>12</v>
      </c>
      <c r="E242" s="8"/>
      <c r="F242" s="8">
        <v>265</v>
      </c>
      <c r="G242" s="8"/>
      <c r="H242" s="8">
        <f>D242*F242</f>
        <v>3180</v>
      </c>
    </row>
    <row r="243" spans="1:8" s="18" customFormat="1" ht="12.75">
      <c r="A243" s="12">
        <v>241</v>
      </c>
      <c r="B243" s="22" t="s">
        <v>37</v>
      </c>
      <c r="C243" s="7" t="s">
        <v>13</v>
      </c>
      <c r="D243" s="62">
        <v>1</v>
      </c>
      <c r="E243" s="17">
        <v>1500</v>
      </c>
      <c r="F243" s="19"/>
      <c r="G243" s="17">
        <f>D243*E243</f>
        <v>1500</v>
      </c>
      <c r="H243" s="19"/>
    </row>
    <row r="244" spans="1:8" s="18" customFormat="1" ht="12.75">
      <c r="A244" s="12">
        <v>242</v>
      </c>
      <c r="B244" s="22" t="s">
        <v>38</v>
      </c>
      <c r="C244" s="7" t="s">
        <v>13</v>
      </c>
      <c r="D244" s="62">
        <v>1</v>
      </c>
      <c r="E244" s="17">
        <v>3000</v>
      </c>
      <c r="F244" s="19"/>
      <c r="G244" s="17">
        <f>D244*E244</f>
        <v>3000</v>
      </c>
      <c r="H244" s="19"/>
    </row>
    <row r="245" spans="1:8" s="18" customFormat="1" ht="12.75">
      <c r="A245" s="12">
        <v>243</v>
      </c>
      <c r="B245" s="22" t="s">
        <v>39</v>
      </c>
      <c r="C245" s="7" t="s">
        <v>13</v>
      </c>
      <c r="D245" s="5">
        <v>1</v>
      </c>
      <c r="E245" s="34">
        <v>980</v>
      </c>
      <c r="F245" s="34"/>
      <c r="G245" s="17">
        <f>E245*D245</f>
        <v>980</v>
      </c>
      <c r="H245" s="35"/>
    </row>
    <row r="246" spans="1:8" s="18" customFormat="1" ht="12.75">
      <c r="A246" s="12">
        <v>244</v>
      </c>
      <c r="B246" s="22" t="s">
        <v>40</v>
      </c>
      <c r="C246" s="7" t="s">
        <v>13</v>
      </c>
      <c r="D246" s="5">
        <v>1</v>
      </c>
      <c r="E246" s="34">
        <v>500</v>
      </c>
      <c r="F246" s="34"/>
      <c r="G246" s="17">
        <f>D246*E246</f>
        <v>500</v>
      </c>
      <c r="H246" s="35"/>
    </row>
    <row r="247" spans="1:8" s="18" customFormat="1" ht="12.75">
      <c r="A247" s="12">
        <v>245</v>
      </c>
      <c r="B247" s="22" t="s">
        <v>212</v>
      </c>
      <c r="C247" s="37" t="s">
        <v>13</v>
      </c>
      <c r="D247" s="5">
        <v>3</v>
      </c>
      <c r="E247" s="34">
        <v>1500</v>
      </c>
      <c r="F247" s="17"/>
      <c r="G247" s="17">
        <f>D247*E247</f>
        <v>4500</v>
      </c>
      <c r="H247" s="5"/>
    </row>
    <row r="248" spans="1:8" s="18" customFormat="1" ht="25.5">
      <c r="A248" s="12">
        <v>246</v>
      </c>
      <c r="B248" s="44" t="s">
        <v>41</v>
      </c>
      <c r="C248" s="11" t="s">
        <v>13</v>
      </c>
      <c r="D248" s="5">
        <v>1</v>
      </c>
      <c r="E248" s="34">
        <v>1200</v>
      </c>
      <c r="F248" s="34"/>
      <c r="G248" s="17">
        <f>E248*D248</f>
        <v>1200</v>
      </c>
      <c r="H248" s="35"/>
    </row>
    <row r="249" spans="1:8" s="18" customFormat="1" ht="25.5">
      <c r="A249" s="12">
        <v>247</v>
      </c>
      <c r="B249" s="44" t="s">
        <v>120</v>
      </c>
      <c r="C249" s="11" t="s">
        <v>13</v>
      </c>
      <c r="D249" s="5">
        <v>5</v>
      </c>
      <c r="E249" s="34">
        <v>500</v>
      </c>
      <c r="F249" s="34"/>
      <c r="G249" s="17">
        <f>E249*D249</f>
        <v>2500</v>
      </c>
      <c r="H249" s="35"/>
    </row>
    <row r="250" spans="1:8" s="18" customFormat="1" ht="12.75">
      <c r="A250" s="12">
        <v>248</v>
      </c>
      <c r="B250" s="38" t="s">
        <v>42</v>
      </c>
      <c r="C250" s="7" t="s">
        <v>14</v>
      </c>
      <c r="D250" s="6">
        <f>D223</f>
        <v>5</v>
      </c>
      <c r="E250" s="17">
        <v>25</v>
      </c>
      <c r="F250" s="60"/>
      <c r="G250" s="17">
        <f>E250*D250</f>
        <v>125</v>
      </c>
      <c r="H250" s="35"/>
    </row>
    <row r="251" spans="1:8" s="18" customFormat="1" ht="12.75">
      <c r="A251" s="12">
        <v>249</v>
      </c>
      <c r="B251" s="22" t="s">
        <v>160</v>
      </c>
      <c r="C251" s="37" t="s">
        <v>13</v>
      </c>
      <c r="D251" s="5">
        <v>1</v>
      </c>
      <c r="E251" s="34">
        <v>1500</v>
      </c>
      <c r="F251" s="17"/>
      <c r="G251" s="17">
        <f>D251*E251</f>
        <v>1500</v>
      </c>
      <c r="H251" s="5"/>
    </row>
    <row r="252" spans="1:8" s="18" customFormat="1" ht="25.5">
      <c r="A252" s="12">
        <v>250</v>
      </c>
      <c r="B252" s="31" t="s">
        <v>214</v>
      </c>
      <c r="C252" s="11" t="s">
        <v>13</v>
      </c>
      <c r="D252" s="61">
        <v>2</v>
      </c>
      <c r="E252" s="36">
        <v>3500</v>
      </c>
      <c r="F252" s="60"/>
      <c r="G252" s="17">
        <f>E252*D252</f>
        <v>7000</v>
      </c>
      <c r="H252" s="19"/>
    </row>
    <row r="253" spans="1:8" s="18" customFormat="1" ht="12.75">
      <c r="A253" s="69" t="s">
        <v>7</v>
      </c>
      <c r="B253" s="70"/>
      <c r="C253" s="7"/>
      <c r="D253" s="6"/>
      <c r="E253" s="19"/>
      <c r="F253" s="19"/>
      <c r="G253" s="19">
        <f>SUM(G4:G252)</f>
        <v>756009</v>
      </c>
      <c r="H253" s="19"/>
    </row>
    <row r="254" spans="1:8" s="18" customFormat="1" ht="12.75">
      <c r="A254" s="69" t="s">
        <v>9</v>
      </c>
      <c r="B254" s="70"/>
      <c r="C254" s="7"/>
      <c r="D254" s="6"/>
      <c r="E254" s="19"/>
      <c r="F254" s="19"/>
      <c r="G254" s="19"/>
      <c r="H254" s="19">
        <f>SUM(H4:H253)</f>
        <v>231262.3</v>
      </c>
    </row>
    <row r="255" spans="1:8" s="18" customFormat="1" ht="12.75">
      <c r="A255" s="69" t="s">
        <v>8</v>
      </c>
      <c r="B255" s="70"/>
      <c r="C255" s="7"/>
      <c r="D255" s="6"/>
      <c r="E255" s="19"/>
      <c r="F255" s="19"/>
      <c r="G255" s="74">
        <f>H254+G253</f>
        <v>987271.3</v>
      </c>
      <c r="H255" s="75"/>
    </row>
  </sheetData>
  <sheetProtection/>
  <mergeCells count="10">
    <mergeCell ref="A255:B255"/>
    <mergeCell ref="A1:A2"/>
    <mergeCell ref="B1:B2"/>
    <mergeCell ref="G255:H255"/>
    <mergeCell ref="C1:C2"/>
    <mergeCell ref="D1:D2"/>
    <mergeCell ref="E1:F1"/>
    <mergeCell ref="G1:H1"/>
    <mergeCell ref="A253:B253"/>
    <mergeCell ref="A254:B25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Игорь Хрущев</cp:lastModifiedBy>
  <cp:lastPrinted>2014-05-13T05:31:39Z</cp:lastPrinted>
  <dcterms:created xsi:type="dcterms:W3CDTF">2007-07-17T09:13:43Z</dcterms:created>
  <dcterms:modified xsi:type="dcterms:W3CDTF">2017-05-24T11:10:15Z</dcterms:modified>
  <cp:category/>
  <cp:version/>
  <cp:contentType/>
  <cp:contentStatus/>
</cp:coreProperties>
</file>